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3/2023 vasario 17-19 Darbinis/"/>
    </mc:Choice>
  </mc:AlternateContent>
  <xr:revisionPtr revIDLastSave="3567" documentId="8_{7251A301-C94E-487F-9BC2-A130906F7ABC}" xr6:coauthVersionLast="47" xr6:coauthVersionMax="47" xr10:uidLastSave="{B0468725-EBAC-4364-B6EE-452897302427}"/>
  <bookViews>
    <workbookView xWindow="13905" yWindow="1005" windowWidth="13680" windowHeight="14490" xr2:uid="{00000000-000D-0000-FFFF-FFFF00000000}"/>
  </bookViews>
  <sheets>
    <sheet name="02.17-02.19" sheetId="99" r:id="rId1"/>
    <sheet name="02.10-02.12" sheetId="98" r:id="rId2"/>
    <sheet name="02.03-02.05" sheetId="97" r:id="rId3"/>
    <sheet name="01.27-01-29" sheetId="96" r:id="rId4"/>
    <sheet name="01.20-01.22" sheetId="95" r:id="rId5"/>
    <sheet name="01.13-01.15" sheetId="94" r:id="rId6"/>
    <sheet name="01.06-01.08" sheetId="93" r:id="rId7"/>
    <sheet name="12.30-01.01" sheetId="92" r:id="rId8"/>
    <sheet name="12.23-12.25" sheetId="91" r:id="rId9"/>
    <sheet name="12.16-12.18" sheetId="90" r:id="rId10"/>
    <sheet name="12.09-12.11" sheetId="89" r:id="rId11"/>
    <sheet name="12.02-12.04" sheetId="87" r:id="rId12"/>
    <sheet name="11.25-11.27" sheetId="86" r:id="rId13"/>
    <sheet name="11.18-11.20" sheetId="85" r:id="rId14"/>
    <sheet name="11.11-11.13" sheetId="84" r:id="rId15"/>
    <sheet name="11.04-11.06" sheetId="83" r:id="rId16"/>
    <sheet name="10.28-10.30" sheetId="82" r:id="rId17"/>
    <sheet name="10.21-10.23" sheetId="81" r:id="rId18"/>
    <sheet name="10.14-10.16" sheetId="79" r:id="rId19"/>
    <sheet name="10.07-10.09" sheetId="78" r:id="rId20"/>
    <sheet name="09.30-10.02" sheetId="77" r:id="rId21"/>
    <sheet name="09.23-09.25" sheetId="76" r:id="rId22"/>
    <sheet name="09.16-09.18" sheetId="75" r:id="rId23"/>
    <sheet name="09.09-09.11" sheetId="74" r:id="rId24"/>
    <sheet name="09.02-09.04" sheetId="73" r:id="rId25"/>
    <sheet name="08.26-08.28" sheetId="72" r:id="rId26"/>
    <sheet name="08.19-08.21" sheetId="71" r:id="rId27"/>
    <sheet name="08.12-08.14" sheetId="70" r:id="rId28"/>
    <sheet name="08.05-08.07" sheetId="69" r:id="rId29"/>
    <sheet name="07.29-07.31" sheetId="68" r:id="rId30"/>
    <sheet name="07.22-07.24" sheetId="67" r:id="rId31"/>
    <sheet name="07.15-07.17" sheetId="66" r:id="rId32"/>
    <sheet name="07.08-07.10" sheetId="65" r:id="rId33"/>
    <sheet name="07.01-07.03" sheetId="64" r:id="rId34"/>
    <sheet name="06.24-06.26" sheetId="63" r:id="rId35"/>
    <sheet name="06.17-06.19" sheetId="62" r:id="rId36"/>
    <sheet name="06.10-06.12" sheetId="61" r:id="rId37"/>
    <sheet name="06.03-06.05" sheetId="60" r:id="rId38"/>
    <sheet name="05.27-05.29" sheetId="59" r:id="rId39"/>
    <sheet name="05.20-05.22" sheetId="57" r:id="rId40"/>
    <sheet name="05.13-05.15" sheetId="55" r:id="rId41"/>
    <sheet name="05.06-05.08" sheetId="54" r:id="rId42"/>
    <sheet name="04.29-05.01" sheetId="53" r:id="rId43"/>
    <sheet name="04.22-04.24" sheetId="52" r:id="rId44"/>
    <sheet name="04.15-04.17" sheetId="51" r:id="rId45"/>
    <sheet name="04.08-04.10" sheetId="50" r:id="rId46"/>
    <sheet name="04.01-04.03" sheetId="49" r:id="rId47"/>
    <sheet name="03.25-03.27" sheetId="48" r:id="rId48"/>
    <sheet name="03.18-03.20" sheetId="47" r:id="rId49"/>
    <sheet name="03.11-03.13" sheetId="46" r:id="rId50"/>
    <sheet name="03.04-03.06" sheetId="45" r:id="rId51"/>
    <sheet name="02.25-02.27" sheetId="44" r:id="rId52"/>
    <sheet name="02.18-02.20" sheetId="43" r:id="rId53"/>
    <sheet name="02.11-02.13" sheetId="42" r:id="rId54"/>
    <sheet name="02.04-02.06" sheetId="41" r:id="rId55"/>
    <sheet name="01.28-01.30" sheetId="40" r:id="rId56"/>
    <sheet name="01.21-01.23" sheetId="39" r:id="rId57"/>
    <sheet name="01.14-01.16" sheetId="38" r:id="rId58"/>
    <sheet name="01.07-01.09" sheetId="37" r:id="rId59"/>
    <sheet name="12.31-01.02" sheetId="36" r:id="rId60"/>
    <sheet name="12.24-12.26" sheetId="35" r:id="rId61"/>
    <sheet name="12.17-12.19" sheetId="33" r:id="rId62"/>
    <sheet name="12.10-12.12" sheetId="34" r:id="rId63"/>
    <sheet name="12.03-12.05" sheetId="32" r:id="rId64"/>
    <sheet name="11.26-11.28" sheetId="31" r:id="rId65"/>
    <sheet name="11.19-11.21" sheetId="30" r:id="rId66"/>
    <sheet name="11.12-11.14" sheetId="29" r:id="rId67"/>
    <sheet name="11.05-11.07" sheetId="28" r:id="rId68"/>
    <sheet name="10.29-10.31" sheetId="27" r:id="rId69"/>
    <sheet name="10.22-10.24" sheetId="26" r:id="rId70"/>
    <sheet name="10.15-10.17" sheetId="25" r:id="rId71"/>
    <sheet name="10.08-10.10" sheetId="24" r:id="rId72"/>
    <sheet name="10.01-10.03" sheetId="22" r:id="rId73"/>
    <sheet name="09.24-09.26" sheetId="23" r:id="rId74"/>
    <sheet name="09.17-09.19" sheetId="21" r:id="rId75"/>
    <sheet name="09.10-09.12" sheetId="20" r:id="rId76"/>
    <sheet name="09.03-09.05" sheetId="19" r:id="rId77"/>
    <sheet name="08.27-08.29" sheetId="18" r:id="rId78"/>
    <sheet name="08.20-08.22" sheetId="17" r:id="rId79"/>
    <sheet name="08.13-08.15" sheetId="16" r:id="rId80"/>
    <sheet name="08.06-08.08" sheetId="15" r:id="rId81"/>
    <sheet name="07.30-08.01" sheetId="14" r:id="rId82"/>
    <sheet name="07.23-07.25" sheetId="13" r:id="rId83"/>
    <sheet name="07.16-07.18" sheetId="12" r:id="rId84"/>
    <sheet name="07.09-07.11" sheetId="11" r:id="rId85"/>
    <sheet name="07.02-07.04" sheetId="10" r:id="rId86"/>
    <sheet name="06.25-06.27" sheetId="9" r:id="rId87"/>
    <sheet name="06.18-06.20" sheetId="8" r:id="rId88"/>
    <sheet name="06.11-06.13" sheetId="7" r:id="rId89"/>
    <sheet name="06.04-06.06" sheetId="6" r:id="rId90"/>
    <sheet name="05.28-05.30" sheetId="5" r:id="rId91"/>
    <sheet name="05.21-05.23" sheetId="4" r:id="rId92"/>
    <sheet name="05.14-05.16" sheetId="3" r:id="rId93"/>
    <sheet name="05.07-05.09" sheetId="2" r:id="rId94"/>
    <sheet name="04.30-05.02" sheetId="1" r:id="rId95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99" l="1"/>
  <c r="I51" i="99"/>
  <c r="I52" i="99"/>
  <c r="I38" i="99"/>
  <c r="I39" i="99"/>
  <c r="I40" i="99"/>
  <c r="I41" i="99"/>
  <c r="I42" i="99"/>
  <c r="I43" i="99"/>
  <c r="I44" i="99"/>
  <c r="I45" i="99"/>
  <c r="I37" i="99"/>
  <c r="I31" i="99"/>
  <c r="I32" i="99"/>
  <c r="I33" i="99"/>
  <c r="I34" i="99"/>
  <c r="I29" i="99"/>
  <c r="I27" i="99"/>
  <c r="I25" i="99"/>
  <c r="I26" i="99"/>
  <c r="I14" i="99"/>
  <c r="I15" i="99"/>
  <c r="I16" i="99"/>
  <c r="I17" i="99"/>
  <c r="I18" i="99"/>
  <c r="I19" i="99"/>
  <c r="I20" i="99"/>
  <c r="I21" i="99"/>
  <c r="I22" i="99"/>
  <c r="I13" i="99"/>
  <c r="F52" i="99" l="1"/>
  <c r="M51" i="99"/>
  <c r="F51" i="99"/>
  <c r="I49" i="99"/>
  <c r="F49" i="99"/>
  <c r="F46" i="99"/>
  <c r="F45" i="99"/>
  <c r="F44" i="99"/>
  <c r="F43" i="99"/>
  <c r="F42" i="99"/>
  <c r="F41" i="99"/>
  <c r="F39" i="99"/>
  <c r="F38" i="99"/>
  <c r="F37" i="99"/>
  <c r="F34" i="99"/>
  <c r="F32" i="99"/>
  <c r="F31" i="99"/>
  <c r="F29" i="99"/>
  <c r="F28" i="99"/>
  <c r="F27" i="99"/>
  <c r="F25" i="99"/>
  <c r="I30" i="99"/>
  <c r="F30" i="99"/>
  <c r="G23" i="99"/>
  <c r="G35" i="99" s="1"/>
  <c r="G47" i="99" s="1"/>
  <c r="G53" i="99" s="1"/>
  <c r="D23" i="99"/>
  <c r="D35" i="99" s="1"/>
  <c r="F22" i="99"/>
  <c r="F21" i="99"/>
  <c r="F20" i="99"/>
  <c r="F19" i="99"/>
  <c r="F18" i="99"/>
  <c r="F17" i="99"/>
  <c r="F16" i="99"/>
  <c r="F14" i="99"/>
  <c r="I14" i="98"/>
  <c r="I13" i="98"/>
  <c r="D53" i="98"/>
  <c r="G53" i="98"/>
  <c r="G47" i="98"/>
  <c r="G35" i="98"/>
  <c r="G23" i="98"/>
  <c r="D47" i="98"/>
  <c r="D35" i="98"/>
  <c r="D23" i="98"/>
  <c r="I40" i="98"/>
  <c r="F35" i="99" l="1"/>
  <c r="D47" i="99"/>
  <c r="F23" i="99"/>
  <c r="F26" i="98"/>
  <c r="F30" i="98"/>
  <c r="F25" i="98"/>
  <c r="I22" i="98"/>
  <c r="D53" i="99" l="1"/>
  <c r="F53" i="99" s="1"/>
  <c r="F47" i="99"/>
  <c r="F44" i="98"/>
  <c r="I18" i="98"/>
  <c r="I19" i="98"/>
  <c r="F14" i="98"/>
  <c r="I17" i="98" l="1"/>
  <c r="I34" i="98"/>
  <c r="F15" i="98"/>
  <c r="F51" i="98" l="1"/>
  <c r="F49" i="98" l="1"/>
  <c r="I51" i="98"/>
  <c r="I52" i="98"/>
  <c r="F52" i="98"/>
  <c r="I49" i="98"/>
  <c r="I50" i="98"/>
  <c r="F50" i="98"/>
  <c r="I38" i="98"/>
  <c r="F38" i="98"/>
  <c r="I45" i="98"/>
  <c r="F45" i="98"/>
  <c r="I37" i="98"/>
  <c r="F37" i="98"/>
  <c r="I41" i="98"/>
  <c r="F41" i="98"/>
  <c r="I46" i="98"/>
  <c r="F46" i="98"/>
  <c r="I42" i="98"/>
  <c r="F42" i="98"/>
  <c r="I43" i="98"/>
  <c r="F43" i="98"/>
  <c r="I39" i="98"/>
  <c r="F39" i="98"/>
  <c r="I33" i="98"/>
  <c r="F33" i="98"/>
  <c r="I29" i="98"/>
  <c r="F29" i="98"/>
  <c r="I32" i="98"/>
  <c r="F32" i="98"/>
  <c r="F31" i="98"/>
  <c r="I28" i="98"/>
  <c r="F28" i="98"/>
  <c r="I44" i="98"/>
  <c r="I25" i="98"/>
  <c r="I30" i="98"/>
  <c r="I26" i="98"/>
  <c r="I21" i="98"/>
  <c r="F21" i="98"/>
  <c r="I20" i="98"/>
  <c r="F20" i="98"/>
  <c r="I16" i="98"/>
  <c r="F16" i="98"/>
  <c r="I15" i="98"/>
  <c r="F13" i="98"/>
  <c r="G45" i="97"/>
  <c r="G35" i="97"/>
  <c r="G23" i="97"/>
  <c r="D45" i="97"/>
  <c r="D35" i="97"/>
  <c r="D23" i="97"/>
  <c r="I17" i="97"/>
  <c r="F17" i="97"/>
  <c r="F28" i="97" l="1"/>
  <c r="I22" i="97"/>
  <c r="F18" i="97"/>
  <c r="I15" i="97"/>
  <c r="F32" i="97" l="1"/>
  <c r="I19" i="97"/>
  <c r="I20" i="97"/>
  <c r="I41" i="97" l="1"/>
  <c r="I43" i="97"/>
  <c r="I14" i="97"/>
  <c r="F27" i="97" l="1"/>
  <c r="F34" i="97"/>
  <c r="I44" i="97" l="1"/>
  <c r="I31" i="97" l="1"/>
  <c r="F31" i="97"/>
  <c r="I42" i="97"/>
  <c r="F42" i="97"/>
  <c r="I40" i="97"/>
  <c r="F40" i="97"/>
  <c r="I34" i="97"/>
  <c r="I38" i="97"/>
  <c r="F38" i="97"/>
  <c r="I39" i="97"/>
  <c r="F39" i="97"/>
  <c r="I33" i="97"/>
  <c r="F33" i="97"/>
  <c r="I30" i="97"/>
  <c r="F30" i="97"/>
  <c r="I37" i="97"/>
  <c r="F37" i="97"/>
  <c r="I32" i="97"/>
  <c r="I28" i="97"/>
  <c r="F26" i="97"/>
  <c r="I27" i="97"/>
  <c r="I25" i="97"/>
  <c r="F25" i="97"/>
  <c r="I29" i="97"/>
  <c r="F29" i="97"/>
  <c r="I21" i="97"/>
  <c r="F21" i="97"/>
  <c r="I18" i="97"/>
  <c r="I16" i="97"/>
  <c r="F16" i="97"/>
  <c r="I13" i="97"/>
  <c r="F13" i="97"/>
  <c r="F45" i="97" l="1"/>
  <c r="G35" i="96"/>
  <c r="G41" i="96" s="1"/>
  <c r="G23" i="96"/>
  <c r="D35" i="96"/>
  <c r="D41" i="96" s="1"/>
  <c r="D23" i="96"/>
  <c r="F17" i="96"/>
  <c r="I25" i="96"/>
  <c r="I33" i="96" l="1"/>
  <c r="I22" i="96" l="1"/>
  <c r="I16" i="96"/>
  <c r="I38" i="96" l="1"/>
  <c r="F40" i="96"/>
  <c r="F18" i="96"/>
  <c r="F39" i="96"/>
  <c r="I20" i="96"/>
  <c r="I39" i="96" l="1"/>
  <c r="I37" i="96"/>
  <c r="F37" i="96"/>
  <c r="I31" i="96"/>
  <c r="F31" i="96"/>
  <c r="I32" i="96"/>
  <c r="F32" i="96"/>
  <c r="I34" i="96"/>
  <c r="F34" i="96"/>
  <c r="I40" i="96"/>
  <c r="I27" i="96"/>
  <c r="F27" i="96"/>
  <c r="I29" i="96"/>
  <c r="F29" i="96"/>
  <c r="I28" i="96"/>
  <c r="F28" i="96"/>
  <c r="I30" i="96"/>
  <c r="F30" i="96"/>
  <c r="F21" i="96"/>
  <c r="I26" i="96"/>
  <c r="F26" i="96"/>
  <c r="I19" i="96"/>
  <c r="F19" i="96"/>
  <c r="I18" i="96"/>
  <c r="I17" i="96"/>
  <c r="I14" i="96"/>
  <c r="F14" i="96"/>
  <c r="I15" i="96"/>
  <c r="F15" i="96"/>
  <c r="I13" i="96"/>
  <c r="F13" i="96"/>
  <c r="G23" i="95"/>
  <c r="G35" i="95" s="1"/>
  <c r="G41" i="95" s="1"/>
  <c r="D23" i="95"/>
  <c r="D35" i="95" s="1"/>
  <c r="D41" i="95" s="1"/>
  <c r="I33" i="95"/>
  <c r="F21" i="95"/>
  <c r="I16" i="95"/>
  <c r="F19" i="95" l="1"/>
  <c r="F20" i="95"/>
  <c r="I34" i="95"/>
  <c r="F27" i="95"/>
  <c r="I37" i="95"/>
  <c r="F40" i="95" l="1"/>
  <c r="I14" i="95"/>
  <c r="I17" i="95"/>
  <c r="F38" i="95" l="1"/>
  <c r="F31" i="95"/>
  <c r="F39" i="95"/>
  <c r="I32" i="95"/>
  <c r="F32" i="95"/>
  <c r="I30" i="95"/>
  <c r="F30" i="95"/>
  <c r="I29" i="95"/>
  <c r="F29" i="95"/>
  <c r="I40" i="95"/>
  <c r="I28" i="95"/>
  <c r="F28" i="95"/>
  <c r="I27" i="95"/>
  <c r="I26" i="95"/>
  <c r="F26" i="95"/>
  <c r="I25" i="95"/>
  <c r="F25" i="95"/>
  <c r="I22" i="95"/>
  <c r="F22" i="95"/>
  <c r="I18" i="95"/>
  <c r="F18" i="95"/>
  <c r="I19" i="95"/>
  <c r="I21" i="95"/>
  <c r="I15" i="95"/>
  <c r="F15" i="95"/>
  <c r="F14" i="95"/>
  <c r="I13" i="95"/>
  <c r="F13" i="95"/>
  <c r="D35" i="94"/>
  <c r="F35" i="94" s="1"/>
  <c r="I29" i="94"/>
  <c r="D44" i="94" l="1"/>
  <c r="G23" i="94"/>
  <c r="D23" i="94"/>
  <c r="I25" i="94"/>
  <c r="I16" i="94"/>
  <c r="F20" i="94" l="1"/>
  <c r="I17" i="94"/>
  <c r="I39" i="94"/>
  <c r="I26" i="94"/>
  <c r="I40" i="94"/>
  <c r="F32" i="94"/>
  <c r="F22" i="94" l="1"/>
  <c r="F33" i="94" l="1"/>
  <c r="F41" i="94" l="1"/>
  <c r="I43" i="94" l="1"/>
  <c r="F43" i="94"/>
  <c r="F42" i="94"/>
  <c r="F37" i="94"/>
  <c r="I38" i="94"/>
  <c r="F38" i="94"/>
  <c r="I33" i="94"/>
  <c r="I31" i="94"/>
  <c r="F31" i="94"/>
  <c r="I28" i="94"/>
  <c r="F28" i="94"/>
  <c r="I34" i="94"/>
  <c r="F34" i="94"/>
  <c r="I30" i="94"/>
  <c r="F30" i="94"/>
  <c r="I27" i="94"/>
  <c r="F27" i="94"/>
  <c r="I32" i="94"/>
  <c r="I22" i="94"/>
  <c r="I21" i="94"/>
  <c r="F21" i="94"/>
  <c r="I20" i="94"/>
  <c r="I19" i="94"/>
  <c r="F19" i="94"/>
  <c r="I15" i="94"/>
  <c r="F15" i="94"/>
  <c r="I14" i="94"/>
  <c r="F14" i="94"/>
  <c r="I13" i="94"/>
  <c r="F13" i="94"/>
  <c r="G23" i="93"/>
  <c r="G35" i="93" s="1"/>
  <c r="G42" i="93" s="1"/>
  <c r="D23" i="93"/>
  <c r="D35" i="93" s="1"/>
  <c r="D42" i="93" s="1"/>
  <c r="I29" i="93"/>
  <c r="I20" i="93"/>
  <c r="F27" i="93"/>
  <c r="I19" i="93" l="1"/>
  <c r="F16" i="93"/>
  <c r="I17" i="93" l="1"/>
  <c r="F14" i="93" l="1"/>
  <c r="I39" i="93" l="1"/>
  <c r="I37" i="93"/>
  <c r="F30" i="93"/>
  <c r="F31" i="93"/>
  <c r="I38" i="93"/>
  <c r="I32" i="93" l="1"/>
  <c r="F32" i="93"/>
  <c r="I41" i="93"/>
  <c r="F41" i="93"/>
  <c r="I30" i="93"/>
  <c r="I40" i="93"/>
  <c r="F40" i="93"/>
  <c r="F33" i="93"/>
  <c r="I22" i="93"/>
  <c r="F22" i="93"/>
  <c r="I28" i="93"/>
  <c r="F28" i="93"/>
  <c r="I26" i="93"/>
  <c r="F26" i="93"/>
  <c r="I21" i="93"/>
  <c r="F21" i="93"/>
  <c r="F25" i="93"/>
  <c r="I27" i="93"/>
  <c r="I18" i="93"/>
  <c r="F18" i="93"/>
  <c r="I16" i="93"/>
  <c r="I15" i="93"/>
  <c r="F15" i="93"/>
  <c r="I14" i="93"/>
  <c r="I13" i="93"/>
  <c r="F13" i="93"/>
  <c r="F42" i="93" l="1"/>
  <c r="G23" i="92" l="1"/>
  <c r="D23" i="92"/>
  <c r="G35" i="92"/>
  <c r="G43" i="92" s="1"/>
  <c r="D35" i="92"/>
  <c r="I34" i="92"/>
  <c r="I26" i="92"/>
  <c r="F37" i="92"/>
  <c r="I29" i="92"/>
  <c r="F28" i="92"/>
  <c r="F15" i="92"/>
  <c r="F17" i="92"/>
  <c r="I41" i="92"/>
  <c r="I42" i="92"/>
  <c r="I38" i="92"/>
  <c r="I18" i="92"/>
  <c r="I16" i="92" l="1"/>
  <c r="I30" i="92" l="1"/>
  <c r="I39" i="92" l="1"/>
  <c r="I40" i="92"/>
  <c r="F32" i="92"/>
  <c r="I14" i="92"/>
  <c r="I37" i="92" l="1"/>
  <c r="I32" i="92"/>
  <c r="F27" i="92"/>
  <c r="I33" i="92"/>
  <c r="F33" i="92"/>
  <c r="I21" i="92"/>
  <c r="F21" i="92"/>
  <c r="I25" i="92"/>
  <c r="F25" i="92"/>
  <c r="I22" i="92"/>
  <c r="F22" i="92"/>
  <c r="I20" i="92"/>
  <c r="F20" i="92"/>
  <c r="I28" i="92"/>
  <c r="F19" i="92"/>
  <c r="I17" i="92"/>
  <c r="I15" i="92"/>
  <c r="I13" i="92"/>
  <c r="F13" i="92"/>
  <c r="G39" i="91"/>
  <c r="G35" i="91"/>
  <c r="G23" i="91"/>
  <c r="D23" i="91"/>
  <c r="D35" i="91"/>
  <c r="D39" i="91" s="1"/>
  <c r="D45" i="90"/>
  <c r="F23" i="91"/>
  <c r="I29" i="91"/>
  <c r="I22" i="91"/>
  <c r="I20" i="91"/>
  <c r="F20" i="91"/>
  <c r="I28" i="91"/>
  <c r="I37" i="91" l="1"/>
  <c r="F13" i="91"/>
  <c r="I34" i="91" l="1"/>
  <c r="F30" i="91"/>
  <c r="I17" i="91"/>
  <c r="I15" i="91" l="1"/>
  <c r="I31" i="91" l="1"/>
  <c r="F25" i="91"/>
  <c r="I30" i="91" l="1"/>
  <c r="I32" i="91"/>
  <c r="F32" i="91"/>
  <c r="I33" i="91"/>
  <c r="F33" i="91"/>
  <c r="F28" i="91"/>
  <c r="I25" i="91"/>
  <c r="I38" i="91"/>
  <c r="F38" i="91"/>
  <c r="F27" i="91"/>
  <c r="I14" i="91"/>
  <c r="I21" i="91"/>
  <c r="F21" i="91"/>
  <c r="I26" i="91"/>
  <c r="F26" i="91"/>
  <c r="I18" i="91"/>
  <c r="F18" i="91"/>
  <c r="I19" i="91"/>
  <c r="F19" i="91"/>
  <c r="F16" i="91"/>
  <c r="I13" i="91"/>
  <c r="F43" i="90"/>
  <c r="G23" i="90" l="1"/>
  <c r="G35" i="90" s="1"/>
  <c r="D23" i="90"/>
  <c r="D35" i="90" s="1"/>
  <c r="D47" i="89"/>
  <c r="I13" i="90"/>
  <c r="F45" i="90" l="1"/>
  <c r="F35" i="90"/>
  <c r="I26" i="90"/>
  <c r="I25" i="90" l="1"/>
  <c r="I42" i="90" l="1"/>
  <c r="I41" i="90"/>
  <c r="I40" i="90"/>
  <c r="F34" i="90"/>
  <c r="I31" i="90" l="1"/>
  <c r="I44" i="90" l="1"/>
  <c r="F16" i="90"/>
  <c r="I28" i="90"/>
  <c r="F14" i="90" l="1"/>
  <c r="F20" i="90"/>
  <c r="F21" i="90"/>
  <c r="F30" i="90"/>
  <c r="F39" i="90"/>
  <c r="I43" i="90"/>
  <c r="I32" i="90"/>
  <c r="F32" i="90"/>
  <c r="I38" i="90"/>
  <c r="F38" i="90"/>
  <c r="I34" i="90"/>
  <c r="I33" i="90"/>
  <c r="F33" i="90"/>
  <c r="I29" i="90"/>
  <c r="F29" i="90"/>
  <c r="F26" i="90"/>
  <c r="I37" i="90"/>
  <c r="F37" i="90"/>
  <c r="I22" i="90"/>
  <c r="F22" i="90"/>
  <c r="I19" i="90"/>
  <c r="F19" i="90"/>
  <c r="I20" i="90"/>
  <c r="I27" i="90"/>
  <c r="F27" i="90"/>
  <c r="I18" i="90"/>
  <c r="F18" i="90"/>
  <c r="I17" i="90"/>
  <c r="F17" i="90"/>
  <c r="I16" i="90"/>
  <c r="I15" i="90"/>
  <c r="F15" i="90"/>
  <c r="G52" i="89"/>
  <c r="G47" i="89"/>
  <c r="G35" i="89"/>
  <c r="D52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23" i="90"/>
  <c r="G45" i="90"/>
  <c r="F39" i="91"/>
  <c r="F35" i="91"/>
  <c r="F23" i="92"/>
  <c r="D43" i="92"/>
  <c r="F43" i="92" s="1"/>
  <c r="F35" i="92"/>
  <c r="F23" i="93" l="1"/>
  <c r="F35" i="93"/>
  <c r="F23" i="94"/>
  <c r="F44" i="94"/>
  <c r="F41" i="95"/>
  <c r="F35" i="95"/>
  <c r="F23" i="95"/>
  <c r="F41" i="96"/>
  <c r="F23" i="96"/>
  <c r="F35" i="96"/>
  <c r="F23" i="97"/>
  <c r="F35" i="97"/>
  <c r="F23" i="98" l="1"/>
  <c r="F35" i="98"/>
  <c r="F47" i="98"/>
  <c r="F53" i="98"/>
  <c r="G44" i="94" l="1"/>
  <c r="G35" i="94"/>
  <c r="F44" i="15"/>
  <c r="D44" i="15"/>
  <c r="F35" i="4"/>
  <c r="E35" i="15"/>
  <c r="E44" i="15"/>
  <c r="G35" i="4"/>
  <c r="G44" i="4"/>
  <c r="D35" i="4"/>
  <c r="D44" i="4"/>
  <c r="F44" i="4"/>
  <c r="E44" i="4"/>
  <c r="E35" i="4"/>
  <c r="D35" i="15"/>
  <c r="F35" i="15"/>
  <c r="G35" i="15"/>
  <c r="G44" i="15"/>
</calcChain>
</file>

<file path=xl/sharedStrings.xml><?xml version="1.0" encoding="utf-8"?>
<sst xmlns="http://schemas.openxmlformats.org/spreadsheetml/2006/main" count="12804" uniqueCount="952">
  <si>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</si>
  <si>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</si>
  <si>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</si>
  <si>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</si>
  <si>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</si>
  <si>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</si>
  <si>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</si>
  <si>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</si>
  <si>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</si>
  <si>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</si>
  <si>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</si>
  <si>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</si>
  <si>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</si>
  <si>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</si>
  <si>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</si>
  <si>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</si>
  <si>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</si>
  <si>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</si>
  <si>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</si>
  <si>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</si>
  <si>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</si>
  <si>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</si>
  <si>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</si>
  <si>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</si>
  <si>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</si>
  <si>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</si>
  <si>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</si>
  <si>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</si>
  <si>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</si>
  <si>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</si>
  <si>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</si>
  <si>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</si>
  <si>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</si>
  <si>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</si>
  <si>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</si>
  <si>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</si>
  <si>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</si>
  <si>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</si>
  <si>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</si>
  <si>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</si>
  <si>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</si>
  <si>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</si>
  <si>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</si>
  <si>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</si>
  <si>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</si>
  <si>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</si>
  <si>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</si>
  <si>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</si>
  <si>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</si>
  <si>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</si>
  <si>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</si>
  <si>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</si>
  <si>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</si>
  <si>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</si>
  <si>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</si>
  <si>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</si>
  <si>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</si>
  <si>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</si>
  <si>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</si>
  <si>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</si>
  <si>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</si>
  <si>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</si>
  <si>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</si>
  <si>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</si>
  <si>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</si>
  <si>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</si>
  <si>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</si>
  <si>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</si>
  <si>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</si>
  <si>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</si>
  <si>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</si>
  <si>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</si>
  <si>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</si>
  <si>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</si>
  <si>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</si>
  <si>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</si>
  <si>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</si>
  <si>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</si>
  <si>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</si>
  <si>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</si>
  <si>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</si>
  <si>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</si>
  <si>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</si>
  <si>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</si>
  <si>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</si>
  <si>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</si>
  <si>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</si>
  <si>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</si>
  <si>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</si>
  <si>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</si>
  <si>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</si>
  <si>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</si>
  <si>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</si>
  <si>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</si>
  <si>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</si>
  <si>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</si>
  <si>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</si>
  <si>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</si>
  <si>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</si>
  <si>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</si>
  <si>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</si>
  <si>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</si>
  <si>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</si>
  <si>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</si>
  <si>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</si>
  <si>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</si>
  <si>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</si>
  <si>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</si>
  <si>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</si>
  <si>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</si>
  <si>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</si>
  <si>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</si>
  <si>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</si>
  <si>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</si>
  <si>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</si>
  <si>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</si>
  <si>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</si>
  <si>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</si>
  <si>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</si>
  <si>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</si>
  <si>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</si>
  <si>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</si>
  <si>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</si>
  <si>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</si>
  <si>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</si>
  <si>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</si>
  <si>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</si>
  <si>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</si>
  <si>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</si>
  <si>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</si>
  <si>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</si>
  <si>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</si>
  <si>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</si>
  <si>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</si>
  <si>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</si>
  <si>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</si>
  <si>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</si>
  <si>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</si>
  <si>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</si>
  <si>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</si>
  <si>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</si>
  <si>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</si>
  <si>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</si>
  <si>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</si>
  <si>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</si>
  <si>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</si>
  <si>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</si>
  <si>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</si>
  <si>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</si>
  <si>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</si>
  <si>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</si>
  <si>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</si>
  <si>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</si>
  <si>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</si>
  <si>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</si>
  <si>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</si>
  <si>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</si>
  <si>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</si>
  <si>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</si>
  <si>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</si>
  <si>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</si>
  <si>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</si>
  <si>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</si>
  <si>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</si>
  <si>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</si>
  <si>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</si>
  <si>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</si>
  <si>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</si>
  <si>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</si>
  <si>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</si>
  <si>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</si>
  <si>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</si>
  <si>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</si>
  <si>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</si>
  <si>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</si>
  <si>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</si>
  <si>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</si>
  <si>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</si>
  <si>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</si>
  <si>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</si>
  <si>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</si>
  <si>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</si>
  <si>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</si>
  <si>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</si>
  <si>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</si>
  <si>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</si>
  <si>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</si>
  <si>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</si>
  <si>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</si>
  <si>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</si>
  <si>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</si>
  <si>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</si>
  <si>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</si>
  <si>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</si>
  <si>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</si>
  <si>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</si>
  <si>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</si>
  <si>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</si>
  <si>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</si>
  <si>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</si>
  <si>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</si>
  <si>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</si>
  <si>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</si>
  <si>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</si>
  <si>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</si>
  <si>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</si>
  <si>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</si>
  <si>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</si>
  <si>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</si>
  <si>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</si>
  <si>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</si>
  <si>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</si>
  <si>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</si>
  <si>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</si>
  <si>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</si>
  <si>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</si>
  <si>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</si>
  <si>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</si>
  <si>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</si>
  <si>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</si>
  <si>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</si>
  <si>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</si>
  <si>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</si>
  <si>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</si>
  <si>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</si>
  <si>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</si>
  <si>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</si>
  <si>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</si>
  <si>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</si>
  <si>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</si>
  <si>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</si>
  <si>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</si>
  <si>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</si>
  <si>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</si>
  <si>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</si>
  <si>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</si>
  <si>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</si>
  <si>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</si>
  <si>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</si>
  <si>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</si>
  <si>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</si>
  <si>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</si>
  <si>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</si>
  <si>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</si>
  <si>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</si>
  <si>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</si>
  <si>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</si>
  <si>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</si>
  <si>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</si>
  <si>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</si>
  <si>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</si>
  <si>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</si>
  <si>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</si>
  <si>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</si>
  <si>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</si>
  <si>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</si>
  <si>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</si>
  <si>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</si>
  <si>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</si>
  <si>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</si>
  <si>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</si>
  <si>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</si>
  <si>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</si>
  <si>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</si>
  <si>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</si>
  <si>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</si>
  <si>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</si>
  <si>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</si>
  <si>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</si>
  <si>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</si>
  <si>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</si>
  <si>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</si>
  <si>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</si>
  <si>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</si>
  <si>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</si>
  <si>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</si>
  <si>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</si>
  <si>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</si>
  <si>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</si>
  <si>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</si>
  <si>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</si>
  <si>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</si>
  <si>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</si>
  <si>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</si>
  <si>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</si>
  <si>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</si>
  <si>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</si>
  <si>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</si>
  <si>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</si>
  <si>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</si>
  <si>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</si>
  <si>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</si>
  <si>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</si>
  <si>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</si>
  <si>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</si>
  <si>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</si>
  <si>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</si>
  <si>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</si>
  <si>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</si>
  <si>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</si>
  <si>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</si>
  <si>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</si>
  <si>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</si>
  <si>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</si>
  <si>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</si>
  <si>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</si>
  <si>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</si>
  <si>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</si>
  <si>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</si>
  <si>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</si>
  <si>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</si>
  <si>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</si>
  <si>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</si>
  <si>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</si>
  <si>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</si>
  <si>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</si>
  <si>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</si>
  <si>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</si>
  <si>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</si>
  <si>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</si>
  <si>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</si>
  <si>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</si>
  <si>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</si>
  <si>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</si>
  <si>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</si>
  <si>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</si>
  <si>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</si>
  <si>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</si>
  <si>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</si>
  <si>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</si>
  <si>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</si>
  <si>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</si>
  <si>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</si>
  <si>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</si>
  <si>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</si>
  <si>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</si>
  <si>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</si>
  <si>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</si>
  <si>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</si>
  <si>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</si>
  <si>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</si>
  <si>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</si>
  <si>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</si>
  <si>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</si>
  <si>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</si>
  <si>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</si>
  <si>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</si>
  <si>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</si>
  <si>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</si>
  <si>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</si>
  <si>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</si>
  <si>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</si>
  <si>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</si>
  <si>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</si>
  <si>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</si>
  <si>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</si>
  <si>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</si>
  <si>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</si>
  <si>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</si>
  <si>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</si>
  <si>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</si>
  <si>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</si>
  <si>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</si>
  <si>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</si>
  <si>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</si>
  <si>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</si>
  <si>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</si>
  <si>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</si>
  <si>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</si>
  <si>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</si>
  <si>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</si>
  <si>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</si>
  <si>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</si>
  <si>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</si>
  <si>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</si>
  <si>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</si>
  <si>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</si>
  <si>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</si>
  <si>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</si>
  <si>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</si>
  <si>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</si>
  <si>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</si>
  <si>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</si>
  <si>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</si>
  <si>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</si>
  <si>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</si>
  <si>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</si>
  <si>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</si>
  <si>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</si>
  <si>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</si>
  <si>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</si>
  <si>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</si>
  <si>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</si>
  <si>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</si>
  <si>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</si>
  <si>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</si>
  <si>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</si>
  <si>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</si>
  <si>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</si>
  <si>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</si>
  <si>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</si>
  <si>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</si>
  <si>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</si>
  <si>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</si>
  <si>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</si>
  <si>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</si>
  <si>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</si>
  <si>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</si>
  <si>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</si>
  <si>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</si>
  <si>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</si>
  <si>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</si>
  <si>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</si>
  <si>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</si>
  <si>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</si>
  <si>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</si>
  <si>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</si>
  <si>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</si>
  <si>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</si>
  <si>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</si>
  <si>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</si>
  <si>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</si>
  <si>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</si>
  <si>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</si>
  <si>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</si>
  <si>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</si>
  <si>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</si>
  <si>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</si>
  <si>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</si>
  <si>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</si>
  <si>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</si>
  <si>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</si>
  <si>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</si>
  <si>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</si>
  <si>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</si>
  <si>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</si>
  <si>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</si>
  <si>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</si>
  <si>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</si>
  <si>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</si>
  <si>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</si>
  <si>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</si>
  <si>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</si>
  <si>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</si>
  <si>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</si>
  <si>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</si>
  <si>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</si>
  <si>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</si>
  <si>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</si>
  <si>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</si>
  <si>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</si>
  <si>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</si>
  <si>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</si>
  <si>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</si>
  <si>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</si>
  <si>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</si>
  <si>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</si>
  <si>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</si>
  <si>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</si>
  <si>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</si>
  <si>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</si>
  <si>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</si>
  <si>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</si>
  <si>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</si>
  <si>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</si>
  <si>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</si>
  <si>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</si>
  <si>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</si>
  <si>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</si>
  <si>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</si>
  <si>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</si>
  <si>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</si>
  <si>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</si>
  <si>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</si>
  <si>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</si>
  <si>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</si>
  <si>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</si>
  <si>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</si>
  <si>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</si>
  <si>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</si>
  <si>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</si>
  <si>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</si>
  <si>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</si>
  <si>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</si>
  <si>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</si>
  <si>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</si>
  <si>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</si>
  <si>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</si>
  <si>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</si>
  <si>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</si>
  <si>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</si>
  <si>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</si>
  <si>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</si>
  <si>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</si>
  <si>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</si>
  <si>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</si>
  <si>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</si>
  <si>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</si>
  <si>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</si>
  <si>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</si>
  <si>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</si>
  <si>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</si>
  <si>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</si>
  <si>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</si>
  <si>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</si>
  <si>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</si>
  <si>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</si>
  <si>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</si>
  <si>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</si>
  <si>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</si>
  <si>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</si>
  <si>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</si>
  <si>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</si>
  <si>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</si>
  <si>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</si>
  <si>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</si>
  <si>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</si>
  <si>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</si>
  <si>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</si>
  <si>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</si>
  <si>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</si>
  <si>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</si>
  <si>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</si>
  <si>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</si>
  <si>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</si>
  <si>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</si>
  <si>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</si>
  <si>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</si>
  <si>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</si>
  <si>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</si>
  <si>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</si>
  <si>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</si>
  <si>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</si>
  <si>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</si>
  <si>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</si>
  <si>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</si>
  <si>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</si>
  <si>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</si>
  <si>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</si>
  <si>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</si>
  <si>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</si>
  <si>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</si>
  <si>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</si>
  <si>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</si>
  <si>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</si>
  <si>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</si>
  <si>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</si>
  <si>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</si>
  <si>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</si>
  <si>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</si>
  <si>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</si>
  <si>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</si>
  <si>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</si>
  <si>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</si>
  <si>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</si>
  <si>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</si>
  <si>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</si>
  <si>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</si>
  <si>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</si>
  <si>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</si>
  <si>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</si>
  <si>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</si>
  <si>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</si>
  <si>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</si>
  <si>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</si>
  <si>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</si>
  <si>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</si>
  <si>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</si>
  <si>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</si>
  <si>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</si>
  <si>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</si>
  <si>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</si>
  <si>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</si>
  <si>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</si>
  <si>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</si>
  <si>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</si>
  <si>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</si>
  <si>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</si>
  <si>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</si>
  <si>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</si>
  <si>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</si>
  <si>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</si>
  <si>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</si>
  <si>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</si>
  <si>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</si>
  <si>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</si>
  <si>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</si>
  <si>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</si>
  <si>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</si>
  <si>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</si>
  <si>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</si>
  <si>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</si>
  <si>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</si>
  <si>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</si>
  <si>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</si>
  <si>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</si>
  <si>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</si>
  <si>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</si>
  <si>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</si>
  <si>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</si>
  <si>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</si>
  <si>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</si>
  <si>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</si>
  <si>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</si>
  <si>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</si>
  <si>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</si>
  <si>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</si>
  <si>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</si>
  <si>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</si>
  <si>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</si>
  <si>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</si>
  <si>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</si>
  <si>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</si>
  <si>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</si>
  <si>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</si>
  <si>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</si>
  <si>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</si>
  <si>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</si>
  <si>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</si>
  <si>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</si>
  <si>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</si>
  <si>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</si>
  <si>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</si>
  <si>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</si>
  <si>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</si>
  <si>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</si>
  <si>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</si>
  <si>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</si>
  <si>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</si>
  <si>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</si>
  <si>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</si>
  <si>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</si>
  <si>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</si>
  <si>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</si>
  <si>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</si>
  <si>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</si>
  <si>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</si>
  <si>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</si>
  <si>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</si>
  <si>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</si>
  <si>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</si>
  <si>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</si>
  <si>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</si>
  <si>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</si>
  <si>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</si>
  <si>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</si>
  <si>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</si>
  <si>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</si>
  <si>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</si>
  <si>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</si>
  <si>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</si>
  <si>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</si>
  <si>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</si>
  <si>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</si>
  <si>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</si>
  <si>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</si>
  <si>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</si>
  <si>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</si>
  <si>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</si>
  <si>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</si>
  <si>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</si>
  <si>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</si>
  <si>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</si>
  <si>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</si>
  <si>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</si>
  <si>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</si>
  <si>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</si>
  <si>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</si>
  <si>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</si>
  <si>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</si>
  <si>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</si>
  <si>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</si>
  <si>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</si>
  <si>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</si>
  <si>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</si>
  <si>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</si>
  <si>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</si>
  <si>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</si>
  <si>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</si>
  <si>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</si>
  <si>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</si>
  <si>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</si>
  <si>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</si>
  <si>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</si>
  <si>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</si>
  <si>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</si>
  <si>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</si>
  <si>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</si>
  <si>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</si>
  <si>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</si>
  <si>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</si>
  <si>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</si>
  <si>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</si>
  <si>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</si>
  <si>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</si>
  <si>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</si>
  <si>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</si>
  <si>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</si>
  <si>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</si>
  <si>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</si>
  <si>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</si>
  <si>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</si>
  <si>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</si>
  <si>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</si>
  <si>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</si>
  <si>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</si>
  <si>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</si>
  <si>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</si>
  <si>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</si>
  <si>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</si>
  <si>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</si>
  <si>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</si>
  <si>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</si>
  <si>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</si>
  <si>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</si>
  <si>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</si>
  <si>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</si>
  <si>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</si>
  <si>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</si>
  <si>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</si>
  <si>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</si>
  <si>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</si>
  <si>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</si>
  <si>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</si>
  <si>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</si>
  <si>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</si>
  <si>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</si>
  <si>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</si>
  <si>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</si>
  <si>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</si>
  <si>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</si>
  <si>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</si>
  <si>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</si>
  <si>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</si>
  <si>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</si>
  <si>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</si>
  <si>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</si>
  <si>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</si>
  <si>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</si>
  <si>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</si>
  <si>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</si>
  <si>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</si>
  <si>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</si>
  <si>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</si>
  <si>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</si>
  <si>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</si>
  <si>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</si>
  <si>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</si>
  <si>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</si>
  <si>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</si>
  <si>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</si>
  <si>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</si>
  <si>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</si>
  <si>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</si>
  <si>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</si>
  <si>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</si>
  <si>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</si>
  <si>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</si>
  <si>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</si>
  <si>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</si>
  <si>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</si>
  <si>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</si>
  <si>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</si>
  <si>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</si>
  <si>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</si>
  <si>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</si>
  <si>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</si>
  <si>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</si>
  <si>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</si>
  <si>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</si>
  <si>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</si>
  <si>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</si>
  <si>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</si>
  <si>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</si>
  <si>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</si>
  <si>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</si>
  <si>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</si>
  <si>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</si>
  <si>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</si>
  <si>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</si>
  <si>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</si>
  <si>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</si>
  <si>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</si>
  <si>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</si>
  <si>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</si>
  <si>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</si>
  <si>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</si>
  <si>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</si>
  <si>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</si>
  <si>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</si>
  <si>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</si>
  <si>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</si>
  <si>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</si>
  <si>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</si>
  <si>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</si>
  <si>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</si>
  <si>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</si>
  <si>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</si>
  <si>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</si>
  <si>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</si>
  <si>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</si>
  <si>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</si>
  <si>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</si>
  <si>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</si>
  <si>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</si>
  <si>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</si>
  <si>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</si>
  <si>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</si>
  <si>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</si>
  <si>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</si>
  <si>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</si>
  <si>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</si>
  <si>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</si>
  <si>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</si>
  <si>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</si>
  <si>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</si>
  <si>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</si>
  <si>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</si>
  <si>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</si>
  <si>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</si>
  <si>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</si>
  <si>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</si>
  <si>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</si>
  <si>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</si>
  <si>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</si>
  <si>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</si>
  <si>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</si>
  <si>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</si>
  <si>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</si>
  <si>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</si>
  <si>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</si>
  <si>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</si>
  <si>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</si>
  <si>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</si>
  <si>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</si>
  <si>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</si>
  <si>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</si>
  <si>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</si>
  <si>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</si>
  <si>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</si>
  <si>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</si>
  <si>
    <t>December 16 - 18 Lithuanian top</t>
  </si>
  <si>
    <t>Gruodžio 16 - 18 d. Lietuvos kino teatruose rodytų filmų topas</t>
  </si>
  <si>
    <t>December 16 - 18</t>
  </si>
  <si>
    <t>Gruodžio 16-18 d.</t>
  </si>
  <si>
    <t>Korsažas (Corsage)</t>
  </si>
  <si>
    <t xml:space="preserve"> -</t>
  </si>
  <si>
    <t>Vieną gražų rytą (Un beau matin)</t>
  </si>
  <si>
    <t>Prakeikta žemė (Vanskabte land)</t>
  </si>
  <si>
    <t>700 Vilniaus metų. Kelionė laiku su prof. Alfredu Bumblausku</t>
  </si>
  <si>
    <t>Įsikūnijimas. Vandens kelias (Avatar: The Way of Water)</t>
  </si>
  <si>
    <t>December 23 - 25 Lithuanian top</t>
  </si>
  <si>
    <t>Gruodžio 23 - 25 d. Lietuvos kino teatruose rodytų filmų topas</t>
  </si>
  <si>
    <t>December 23 - 25</t>
  </si>
  <si>
    <t>Naujasis žaisliukas (Le nouveau jouet)</t>
  </si>
  <si>
    <t>Aš noriu šokti. Whitney Houston filmas (I wanna dance with somebody)</t>
  </si>
  <si>
    <t>Menas žudyti (Mindcage)</t>
  </si>
  <si>
    <t xml:space="preserve"> 2022-12-21</t>
  </si>
  <si>
    <t>December 30 - January 1 Lithuanian top</t>
  </si>
  <si>
    <t>Gruodžio 30 - sausio 1 d. Lietuvos kino teatruose rodytų filmų topas</t>
  </si>
  <si>
    <t>December 30 - January 1</t>
  </si>
  <si>
    <t>Gruodžio 23 - 25</t>
  </si>
  <si>
    <t>Gruodžio 30 -
 Sausio 1</t>
  </si>
  <si>
    <t>ReEmigrantai</t>
  </si>
  <si>
    <t>Klubas Studio 54 (Studio 54)</t>
  </si>
  <si>
    <t>Miauricijus Puikusis (Amazing Maurice)</t>
  </si>
  <si>
    <t>Superherojai
(Supereroi)</t>
  </si>
  <si>
    <t>Sausio 6 - 8 d. Lietuvos kino teatruose rodytų filmų topas</t>
  </si>
  <si>
    <t>January 6 - 8 Lithuanian top</t>
  </si>
  <si>
    <t>January 6-8</t>
  </si>
  <si>
    <t xml:space="preserve">Sausio 6 - 8 d.
</t>
  </si>
  <si>
    <t>Fantazijos tik suaugusiems</t>
  </si>
  <si>
    <t>Salų tyla (Tourment sur les îles)</t>
  </si>
  <si>
    <t>Gyveno kartą Oto (Man Called Otto)</t>
  </si>
  <si>
    <t xml:space="preserve"> 2023-01-06</t>
  </si>
  <si>
    <t>Maskaradas (Mascarade)</t>
  </si>
  <si>
    <t>Adastra Cinema</t>
  </si>
  <si>
    <t>Kairo sąmokslas (Boy from Heaven)</t>
  </si>
  <si>
    <t>January 13-15  Lithuanian top</t>
  </si>
  <si>
    <t>Sausio 13 -15 d. Lietuvos kino teatruose rodytų filmų topas</t>
  </si>
  <si>
    <t>Kiškių mokykla. Misija „Kiaušiniai“ (Rabbit Academy. Mission Eggpossible)</t>
  </si>
  <si>
    <t>Šventasis voras (Holy spider)</t>
  </si>
  <si>
    <t>Sprogstančios vestuvės (Shotgun Wedding)</t>
  </si>
  <si>
    <t xml:space="preserve"> 2023-01-13</t>
  </si>
  <si>
    <t>M3GAN</t>
  </si>
  <si>
    <t>January 13-15</t>
  </si>
  <si>
    <t>Sausio 13 -15 d.</t>
  </si>
  <si>
    <t>Bloga nuo savęs (Syk Pike)</t>
  </si>
  <si>
    <t>Sausis (Janvaris)</t>
  </si>
  <si>
    <t>January 20-22  Lithuanian top</t>
  </si>
  <si>
    <t>Sausio 20 -22 d. Lietuvos kino teatruose rodytų filmų topas</t>
  </si>
  <si>
    <t>January 20-22</t>
  </si>
  <si>
    <t>Sausio 20 -22 d.</t>
  </si>
  <si>
    <t>January 20–22</t>
  </si>
  <si>
    <t>January 13–15</t>
  </si>
  <si>
    <t>Sausio 20–22 d.</t>
  </si>
  <si>
    <t>Sausio 13–15 d.</t>
  </si>
  <si>
    <t>Tu mano deimantas</t>
  </si>
  <si>
    <t> Maobori production</t>
  </si>
  <si>
    <t>21 526  </t>
  </si>
  <si>
    <t>Babilonas (Babylon)</t>
  </si>
  <si>
    <t>Sausio 27–29 d. Lietuvos kino teatruose rodytų filmų topas</t>
  </si>
  <si>
    <t>January 27–29  Lithuanian top</t>
  </si>
  <si>
    <t>January 27–29</t>
  </si>
  <si>
    <t>Sausio 27–29 d.</t>
  </si>
  <si>
    <t>Man viskas gerai</t>
  </si>
  <si>
    <t>Dansu films</t>
  </si>
  <si>
    <t>Fabelmanai (The Fabelmans)</t>
  </si>
  <si>
    <t>Operacija Fortūna: Apgaulės menas (Operation Fortune: Ruse de Guer)</t>
  </si>
  <si>
    <t>Antanas Sutkus. Scenos iš fotografo gyvenimo</t>
  </si>
  <si>
    <t>A Propos studija</t>
  </si>
  <si>
    <t>Abizu prakeiksmas (The Offering)</t>
  </si>
  <si>
    <t>Vasario 3 – 5 d. Lietuvos kino teatruose rodytų filmų topas</t>
  </si>
  <si>
    <t>February 3-5  Lithuanian top</t>
  </si>
  <si>
    <t xml:space="preserve">February 3-5 </t>
  </si>
  <si>
    <t>Vasario 3 – 5 d.</t>
  </si>
  <si>
    <t>Vyrų svajonės</t>
  </si>
  <si>
    <t>Beldimas į trobelę (Knock at The Cabin)</t>
  </si>
  <si>
    <t>DuKine / Universal</t>
  </si>
  <si>
    <t>Salos vaiduokliai (Banshees of Inisherin, The)</t>
  </si>
  <si>
    <t>DuKine / Paramount</t>
  </si>
  <si>
    <t xml:space="preserve">Theatrical Film Distribution / WDSMPI </t>
  </si>
  <si>
    <t>ACME Films / WB</t>
  </si>
  <si>
    <t>Kovotoja (Woman King)</t>
  </si>
  <si>
    <t xml:space="preserve">Mumijos (Mummies) </t>
  </si>
  <si>
    <t>February 10-12  Lithuanian top</t>
  </si>
  <si>
    <t>Vasario 10 – 12 d. Lietuvos kino teatruose rodytų filmų topas</t>
  </si>
  <si>
    <t xml:space="preserve">February 10-12 </t>
  </si>
  <si>
    <t>Vasario 10 – 12 d.</t>
  </si>
  <si>
    <t>Jaunasis vadas Vinetu (Der junge Häuptling Winnetou)</t>
  </si>
  <si>
    <t>Kraujas (Blood)</t>
  </si>
  <si>
    <t>Rose Namajunas: Aš esu čempionė (Thug Rose)</t>
  </si>
  <si>
    <t>Magiškasis Maikas: Paskutinis šokis (Magic Mike's Last Dance)</t>
  </si>
  <si>
    <t>Acme / WB</t>
  </si>
  <si>
    <t>Avarinis nusileidimas (Plane)</t>
  </si>
  <si>
    <t>Acme</t>
  </si>
  <si>
    <t>Labiau nei bet kada (Plus que jamais)</t>
  </si>
  <si>
    <t>Total (34)</t>
  </si>
  <si>
    <t>Titanikas: 25 metai (Titanic (25th Anniversary)</t>
  </si>
  <si>
    <t>February 17-19  Lithuanian top</t>
  </si>
  <si>
    <t>Vasario 17 – 19 d. Lietuvos kino teatruose rodytų filmų topas</t>
  </si>
  <si>
    <t>February 17-19</t>
  </si>
  <si>
    <t>Vasario 17 – 19 d.</t>
  </si>
  <si>
    <t>Skruzdėliukas ir Vapsva. Kvantomanija (Ant-Man and the Wasp: Quantumania)</t>
  </si>
  <si>
    <t xml:space="preserve">Theatrical Film Distribution </t>
  </si>
  <si>
    <t>Poetas</t>
  </si>
  <si>
    <t xml:space="preserve"> </t>
  </si>
  <si>
    <t>Salos vaiduokliai (The Banshees of Inisherin)</t>
  </si>
  <si>
    <t>Kuo čia dėta meilė? (Whats Love Got To Do With It?)</t>
  </si>
  <si>
    <t>De humani corporis fabrica</t>
  </si>
  <si>
    <t>Gyvenimo virtuvė (La Vida Padre)</t>
  </si>
  <si>
    <t>Nostalgija (Nostalgia)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</si>
</sst>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,##0_ ;[Red]\-#,##0\ "/>
  </numFmts>
  <fonts count="4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8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3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 wrapText="1"/>
    </xf>
    <xf numFmtId="8" fontId="34" fillId="0" borderId="0" xfId="0" applyNumberFormat="1" applyFont="1"/>
    <xf numFmtId="0" fontId="38" fillId="0" borderId="7" xfId="0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0" xfId="0" applyFont="1"/>
    <xf numFmtId="3" fontId="40" fillId="0" borderId="0" xfId="0" applyNumberFormat="1" applyFont="1"/>
    <xf numFmtId="4" fontId="40" fillId="0" borderId="0" xfId="0" applyNumberFormat="1" applyFont="1"/>
    <xf numFmtId="6" fontId="40" fillId="0" borderId="0" xfId="0" applyNumberFormat="1" applyFont="1"/>
    <xf numFmtId="0" fontId="19" fillId="0" borderId="8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1" fillId="0" borderId="0" xfId="0" applyNumberFormat="1" applyFont="1"/>
    <xf numFmtId="10" fontId="4" fillId="0" borderId="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3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10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74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5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6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7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8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9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80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81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83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84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5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86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7630-4ED1-497B-910D-88C77C6B64A1}">
  <dimension ref="A1:O53"/>
  <sheetViews>
    <sheetView tabSelected="1" topLeftCell="A3" zoomScale="60" zoomScaleNormal="60" workbookViewId="0">
      <selection activeCell="D30" sqref="D30"/>
    </sheetView>
  </sheetViews>
  <sheetFormatPr defaultRowHeight="15"/>
  <cols>
    <col min="1" max="1" width="4.140625" customWidth="1"/>
    <col min="2" max="2" width="5.85546875" customWidth="1"/>
    <col min="3" max="3" width="29.42578125" customWidth="1"/>
    <col min="4" max="4" width="13.42578125" customWidth="1"/>
    <col min="5" max="5" width="14" customWidth="1"/>
    <col min="6" max="6" width="15.42578125" customWidth="1"/>
    <col min="7" max="7" width="12.42578125" customWidth="1"/>
    <col min="8" max="8" width="10.85546875" customWidth="1"/>
    <col min="9" max="9" width="12" customWidth="1"/>
    <col min="10" max="10" width="10.5703125" customWidth="1"/>
    <col min="11" max="11" width="12.140625" bestFit="1" customWidth="1"/>
    <col min="12" max="12" width="13.42578125" customWidth="1"/>
    <col min="13" max="13" width="13" customWidth="1"/>
    <col min="14" max="14" width="14" customWidth="1"/>
    <col min="15" max="15" width="15.42578125" customWidth="1"/>
  </cols>
  <sheetData>
    <row r="1" spans="1:15" ht="19.5">
      <c r="A1" s="1"/>
      <c r="B1" s="1"/>
      <c r="C1" s="1"/>
      <c r="D1" s="1"/>
      <c r="E1" s="2" t="s">
        <v>939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15" ht="19.5">
      <c r="A2" s="1"/>
      <c r="B2" s="1"/>
      <c r="C2" s="1"/>
      <c r="D2" s="1"/>
      <c r="E2" s="2" t="s">
        <v>940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15">
      <c r="A6" s="127"/>
      <c r="B6" s="127"/>
      <c r="C6" s="130"/>
      <c r="D6" s="4" t="s">
        <v>941</v>
      </c>
      <c r="E6" s="4" t="s">
        <v>927</v>
      </c>
      <c r="F6" s="130"/>
      <c r="G6" s="4" t="s">
        <v>941</v>
      </c>
      <c r="H6" s="130"/>
      <c r="I6" s="130"/>
      <c r="J6" s="130"/>
      <c r="K6" s="130"/>
      <c r="L6" s="130"/>
      <c r="M6" s="130"/>
      <c r="N6" s="130"/>
      <c r="O6" s="130"/>
    </row>
    <row r="7" spans="1:1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15" ht="15.75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15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</row>
    <row r="10" spans="1:15">
      <c r="A10" s="127"/>
      <c r="B10" s="127"/>
      <c r="C10" s="130"/>
      <c r="D10" s="4" t="s">
        <v>942</v>
      </c>
      <c r="E10" s="4" t="s">
        <v>928</v>
      </c>
      <c r="F10" s="130"/>
      <c r="G10" s="4" t="s">
        <v>942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</row>
    <row r="11" spans="1:1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</row>
    <row r="12" spans="1:15" ht="15.75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</row>
    <row r="13" spans="1:15" ht="25.9" customHeight="1">
      <c r="A13" s="86">
        <v>1</v>
      </c>
      <c r="B13" s="86" t="s">
        <v>34</v>
      </c>
      <c r="C13" s="87" t="s">
        <v>943</v>
      </c>
      <c r="D13" s="88">
        <v>67460.160000000003</v>
      </c>
      <c r="E13" s="98" t="s">
        <v>36</v>
      </c>
      <c r="F13" s="98" t="s">
        <v>36</v>
      </c>
      <c r="G13" s="88">
        <v>8676</v>
      </c>
      <c r="H13" s="89">
        <v>139</v>
      </c>
      <c r="I13" s="89">
        <f t="shared" ref="I13:I22" si="0">G13/H13</f>
        <v>62.417266187050359</v>
      </c>
      <c r="J13" s="89">
        <v>25</v>
      </c>
      <c r="K13" s="89">
        <v>1</v>
      </c>
      <c r="L13" s="88">
        <v>75036.08</v>
      </c>
      <c r="M13" s="88">
        <v>9706</v>
      </c>
      <c r="N13" s="90">
        <v>44974</v>
      </c>
      <c r="O13" s="91" t="s">
        <v>944</v>
      </c>
    </row>
    <row r="14" spans="1:15" ht="25.9" customHeight="1">
      <c r="A14" s="86">
        <v>2</v>
      </c>
      <c r="B14" s="86">
        <v>2</v>
      </c>
      <c r="C14" s="87" t="s">
        <v>924</v>
      </c>
      <c r="D14" s="88">
        <v>44806.17</v>
      </c>
      <c r="E14" s="88">
        <v>47537.07</v>
      </c>
      <c r="F14" s="98">
        <f>(D14-E14)/E14</f>
        <v>-5.7447798107876681E-2</v>
      </c>
      <c r="G14" s="88">
        <v>8881</v>
      </c>
      <c r="H14" s="89">
        <v>108</v>
      </c>
      <c r="I14" s="89">
        <f t="shared" si="0"/>
        <v>82.231481481481481</v>
      </c>
      <c r="J14" s="89">
        <v>18</v>
      </c>
      <c r="K14" s="89">
        <v>3</v>
      </c>
      <c r="L14" s="88">
        <v>202734.77</v>
      </c>
      <c r="M14" s="88">
        <v>40517</v>
      </c>
      <c r="N14" s="90">
        <v>44960</v>
      </c>
      <c r="O14" s="91" t="s">
        <v>922</v>
      </c>
    </row>
    <row r="15" spans="1:15" ht="25.9" customHeight="1">
      <c r="A15" s="86">
        <v>3</v>
      </c>
      <c r="B15" s="86" t="s">
        <v>34</v>
      </c>
      <c r="C15" s="87" t="s">
        <v>945</v>
      </c>
      <c r="D15" s="88">
        <v>39685.19</v>
      </c>
      <c r="E15" s="88" t="s">
        <v>36</v>
      </c>
      <c r="F15" s="98" t="s">
        <v>36</v>
      </c>
      <c r="G15" s="88">
        <v>6183</v>
      </c>
      <c r="H15" s="89">
        <v>100</v>
      </c>
      <c r="I15" s="89">
        <f t="shared" si="0"/>
        <v>61.83</v>
      </c>
      <c r="J15" s="89">
        <v>20</v>
      </c>
      <c r="K15" s="89">
        <v>1</v>
      </c>
      <c r="L15" s="88">
        <v>75978.7</v>
      </c>
      <c r="M15" s="88">
        <v>11556</v>
      </c>
      <c r="N15" s="90">
        <v>44973</v>
      </c>
      <c r="O15" s="91" t="s">
        <v>48</v>
      </c>
    </row>
    <row r="16" spans="1:15" ht="25.9" customHeight="1">
      <c r="A16" s="86">
        <v>4</v>
      </c>
      <c r="B16" s="86">
        <v>1</v>
      </c>
      <c r="C16" s="87" t="s">
        <v>850</v>
      </c>
      <c r="D16" s="88">
        <v>34828.03</v>
      </c>
      <c r="E16" s="88">
        <v>49075.46</v>
      </c>
      <c r="F16" s="98">
        <f t="shared" ref="F16:F22" si="1">(D16-E16)/E16</f>
        <v>-0.29031678969489028</v>
      </c>
      <c r="G16" s="88">
        <v>4463</v>
      </c>
      <c r="H16" s="89">
        <v>58</v>
      </c>
      <c r="I16" s="89">
        <f t="shared" si="0"/>
        <v>76.948275862068968</v>
      </c>
      <c r="J16" s="89">
        <v>13</v>
      </c>
      <c r="K16" s="89">
        <v>10</v>
      </c>
      <c r="L16" s="88">
        <v>2596080.4700000002</v>
      </c>
      <c r="M16" s="88">
        <v>343596</v>
      </c>
      <c r="N16" s="90">
        <v>44911</v>
      </c>
      <c r="O16" s="91" t="s">
        <v>921</v>
      </c>
    </row>
    <row r="17" spans="1:15" ht="25.9" customHeight="1">
      <c r="A17" s="86">
        <v>5</v>
      </c>
      <c r="B17" s="86">
        <v>4</v>
      </c>
      <c r="C17" s="87" t="s">
        <v>836</v>
      </c>
      <c r="D17" s="88">
        <v>30277.5</v>
      </c>
      <c r="E17" s="88">
        <v>31002.95</v>
      </c>
      <c r="F17" s="98">
        <f t="shared" si="1"/>
        <v>-2.3399386187443475E-2</v>
      </c>
      <c r="G17" s="88">
        <v>5509</v>
      </c>
      <c r="H17" s="89">
        <v>77</v>
      </c>
      <c r="I17" s="89">
        <f t="shared" si="0"/>
        <v>71.545454545454547</v>
      </c>
      <c r="J17" s="89">
        <v>16</v>
      </c>
      <c r="K17" s="89">
        <v>9</v>
      </c>
      <c r="L17" s="88">
        <v>956486.83</v>
      </c>
      <c r="M17" s="88">
        <v>178130</v>
      </c>
      <c r="N17" s="90" t="s">
        <v>857</v>
      </c>
      <c r="O17" s="91" t="s">
        <v>918</v>
      </c>
    </row>
    <row r="18" spans="1:15" ht="25.9" customHeight="1">
      <c r="A18" s="86">
        <v>6</v>
      </c>
      <c r="B18" s="86">
        <v>5</v>
      </c>
      <c r="C18" s="87" t="s">
        <v>931</v>
      </c>
      <c r="D18" s="88">
        <v>24651.200000000001</v>
      </c>
      <c r="E18" s="88">
        <v>28217.79</v>
      </c>
      <c r="F18" s="98">
        <f t="shared" si="1"/>
        <v>-0.12639508622043044</v>
      </c>
      <c r="G18" s="88">
        <v>3512</v>
      </c>
      <c r="H18" s="89">
        <v>61</v>
      </c>
      <c r="I18" s="89">
        <f t="shared" si="0"/>
        <v>57.57377049180328</v>
      </c>
      <c r="J18" s="89">
        <v>15</v>
      </c>
      <c r="K18" s="89">
        <v>2</v>
      </c>
      <c r="L18" s="88">
        <v>78987.55</v>
      </c>
      <c r="M18" s="88">
        <v>12000</v>
      </c>
      <c r="N18" s="90">
        <v>44967</v>
      </c>
      <c r="O18" s="91" t="s">
        <v>539</v>
      </c>
    </row>
    <row r="19" spans="1:15" ht="25.9" customHeight="1">
      <c r="A19" s="86">
        <v>7</v>
      </c>
      <c r="B19" s="86">
        <v>3</v>
      </c>
      <c r="C19" s="87" t="s">
        <v>916</v>
      </c>
      <c r="D19" s="88">
        <v>23956</v>
      </c>
      <c r="E19" s="88">
        <v>33980.870000000003</v>
      </c>
      <c r="F19" s="98">
        <f t="shared" si="1"/>
        <v>-0.29501510702933742</v>
      </c>
      <c r="G19" s="88">
        <v>9426</v>
      </c>
      <c r="H19" s="88">
        <v>64</v>
      </c>
      <c r="I19" s="89">
        <f t="shared" si="0"/>
        <v>147.28125</v>
      </c>
      <c r="J19" s="88">
        <v>11</v>
      </c>
      <c r="K19" s="89">
        <v>4</v>
      </c>
      <c r="L19" s="88">
        <v>212561.48</v>
      </c>
      <c r="M19" s="88">
        <v>29259</v>
      </c>
      <c r="N19" s="90">
        <v>44960</v>
      </c>
      <c r="O19" s="91" t="s">
        <v>62</v>
      </c>
    </row>
    <row r="20" spans="1:15" ht="25.9" customHeight="1">
      <c r="A20" s="86">
        <v>8</v>
      </c>
      <c r="B20" s="86">
        <v>6</v>
      </c>
      <c r="C20" s="87" t="s">
        <v>932</v>
      </c>
      <c r="D20" s="88">
        <v>13762.91</v>
      </c>
      <c r="E20" s="88">
        <v>27544.65</v>
      </c>
      <c r="F20" s="98">
        <f t="shared" si="1"/>
        <v>-0.5003418086633884</v>
      </c>
      <c r="G20" s="88">
        <v>1906</v>
      </c>
      <c r="H20" s="89">
        <v>38</v>
      </c>
      <c r="I20" s="89">
        <f t="shared" si="0"/>
        <v>50.157894736842103</v>
      </c>
      <c r="J20" s="89">
        <v>9</v>
      </c>
      <c r="K20" s="89">
        <v>2</v>
      </c>
      <c r="L20" s="88">
        <v>124460.82</v>
      </c>
      <c r="M20" s="88">
        <v>15764</v>
      </c>
      <c r="N20" s="90">
        <v>44967</v>
      </c>
      <c r="O20" s="91" t="s">
        <v>933</v>
      </c>
    </row>
    <row r="21" spans="1:15" ht="25.9" customHeight="1">
      <c r="A21" s="86">
        <v>9</v>
      </c>
      <c r="B21" s="86">
        <v>8</v>
      </c>
      <c r="C21" s="87" t="s">
        <v>863</v>
      </c>
      <c r="D21" s="88">
        <v>11546.36</v>
      </c>
      <c r="E21" s="88">
        <v>13505.84</v>
      </c>
      <c r="F21" s="98">
        <f t="shared" si="1"/>
        <v>-0.14508390444429961</v>
      </c>
      <c r="G21" s="88">
        <v>1590</v>
      </c>
      <c r="H21" s="89">
        <v>26</v>
      </c>
      <c r="I21" s="89">
        <f t="shared" si="0"/>
        <v>61.153846153846153</v>
      </c>
      <c r="J21" s="89">
        <v>4</v>
      </c>
      <c r="K21" s="89">
        <v>8</v>
      </c>
      <c r="L21" s="88">
        <v>875707.03999999992</v>
      </c>
      <c r="M21" s="88">
        <v>131820</v>
      </c>
      <c r="N21" s="90">
        <v>44925</v>
      </c>
      <c r="O21" s="91" t="s">
        <v>314</v>
      </c>
    </row>
    <row r="22" spans="1:15" ht="25.9" customHeight="1">
      <c r="A22" s="86">
        <v>10</v>
      </c>
      <c r="B22" s="86">
        <v>7</v>
      </c>
      <c r="C22" s="87" t="s">
        <v>934</v>
      </c>
      <c r="D22" s="88">
        <v>9521.01</v>
      </c>
      <c r="E22" s="88">
        <v>15923.95</v>
      </c>
      <c r="F22" s="98">
        <f t="shared" si="1"/>
        <v>-0.40209495759532027</v>
      </c>
      <c r="G22" s="88">
        <v>1327</v>
      </c>
      <c r="H22" s="89">
        <v>32</v>
      </c>
      <c r="I22" s="89">
        <f t="shared" si="0"/>
        <v>41.46875</v>
      </c>
      <c r="J22" s="89">
        <v>10</v>
      </c>
      <c r="K22" s="89">
        <v>2</v>
      </c>
      <c r="L22" s="88">
        <v>37209.730000000003</v>
      </c>
      <c r="M22" s="88">
        <v>5341</v>
      </c>
      <c r="N22" s="90">
        <v>44967</v>
      </c>
      <c r="O22" s="91" t="s">
        <v>935</v>
      </c>
    </row>
    <row r="23" spans="1:15" ht="25.35" customHeight="1">
      <c r="A23" s="107"/>
      <c r="B23" s="107"/>
      <c r="C23" s="117" t="s">
        <v>53</v>
      </c>
      <c r="D23" s="108">
        <f>SUM(D13:D22)</f>
        <v>300494.52999999997</v>
      </c>
      <c r="E23" s="108">
        <v>263403.90000000002</v>
      </c>
      <c r="F23" s="109">
        <f t="shared" ref="F23" si="2">(D23-E23)/E23</f>
        <v>0.1408127594162423</v>
      </c>
      <c r="G23" s="108">
        <f>SUM(G13:G22)</f>
        <v>51473</v>
      </c>
      <c r="H23" s="110"/>
      <c r="I23" s="110"/>
      <c r="J23" s="110"/>
      <c r="K23" s="110"/>
      <c r="L23" s="108"/>
      <c r="M23" s="108"/>
      <c r="N23" s="111"/>
      <c r="O23" s="112"/>
    </row>
    <row r="24" spans="1:15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15" ht="25.9" customHeight="1">
      <c r="A25" s="86">
        <v>11</v>
      </c>
      <c r="B25" s="86">
        <v>9</v>
      </c>
      <c r="C25" s="87" t="s">
        <v>908</v>
      </c>
      <c r="D25" s="88">
        <v>6554.82</v>
      </c>
      <c r="E25" s="88">
        <v>11029.81</v>
      </c>
      <c r="F25" s="98">
        <f>(D25-E25)/E25</f>
        <v>-0.4057177775501119</v>
      </c>
      <c r="G25" s="88">
        <v>909</v>
      </c>
      <c r="H25" s="89">
        <v>21</v>
      </c>
      <c r="I25" s="89">
        <f t="shared" ref="I25:I27" si="3">G25/H25</f>
        <v>43.285714285714285</v>
      </c>
      <c r="J25" s="89">
        <v>5</v>
      </c>
      <c r="K25" s="89">
        <v>4</v>
      </c>
      <c r="L25" s="88">
        <v>85042.47</v>
      </c>
      <c r="M25" s="88">
        <v>12630</v>
      </c>
      <c r="N25" s="90">
        <v>44953</v>
      </c>
      <c r="O25" s="91" t="s">
        <v>48</v>
      </c>
    </row>
    <row r="26" spans="1:15" ht="25.9" customHeight="1">
      <c r="A26" s="86">
        <v>12</v>
      </c>
      <c r="B26" s="86" t="s">
        <v>34</v>
      </c>
      <c r="C26" s="87" t="s">
        <v>948</v>
      </c>
      <c r="D26" s="88">
        <v>6117.38</v>
      </c>
      <c r="E26" s="98" t="s">
        <v>36</v>
      </c>
      <c r="F26" s="98" t="s">
        <v>36</v>
      </c>
      <c r="G26" s="88">
        <v>896</v>
      </c>
      <c r="H26" s="89">
        <v>65</v>
      </c>
      <c r="I26" s="89">
        <f t="shared" si="3"/>
        <v>13.784615384615385</v>
      </c>
      <c r="J26" s="89">
        <v>15</v>
      </c>
      <c r="K26" s="89">
        <v>1</v>
      </c>
      <c r="L26" s="88">
        <v>14353.47</v>
      </c>
      <c r="M26" s="88">
        <v>2098</v>
      </c>
      <c r="N26" s="90">
        <v>44974</v>
      </c>
      <c r="O26" s="91" t="s">
        <v>48</v>
      </c>
    </row>
    <row r="27" spans="1:15" ht="25.9" customHeight="1">
      <c r="A27" s="86">
        <v>13</v>
      </c>
      <c r="B27" s="86">
        <v>11</v>
      </c>
      <c r="C27" s="87" t="s">
        <v>900</v>
      </c>
      <c r="D27" s="88">
        <v>3483.64</v>
      </c>
      <c r="E27" s="88">
        <v>4762.66</v>
      </c>
      <c r="F27" s="98">
        <f>(D27-E27)/E27</f>
        <v>-0.2685516077150164</v>
      </c>
      <c r="G27" s="88">
        <v>475</v>
      </c>
      <c r="H27" s="89">
        <v>10</v>
      </c>
      <c r="I27" s="89">
        <f t="shared" si="3"/>
        <v>47.5</v>
      </c>
      <c r="J27" s="89">
        <v>5</v>
      </c>
      <c r="K27" s="89">
        <v>5</v>
      </c>
      <c r="L27" s="88">
        <v>92813.35</v>
      </c>
      <c r="M27" s="88">
        <v>13875</v>
      </c>
      <c r="N27" s="90">
        <v>44946</v>
      </c>
      <c r="O27" s="91" t="s">
        <v>920</v>
      </c>
    </row>
    <row r="28" spans="1:15" ht="25.9" customHeight="1">
      <c r="A28" s="86">
        <v>14</v>
      </c>
      <c r="B28" s="86">
        <v>17</v>
      </c>
      <c r="C28" s="87" t="s">
        <v>880</v>
      </c>
      <c r="D28" s="88">
        <v>3312</v>
      </c>
      <c r="E28" s="88">
        <v>2712</v>
      </c>
      <c r="F28" s="98">
        <f>(D28-E28)/E28</f>
        <v>0.22123893805309736</v>
      </c>
      <c r="G28" s="88">
        <v>663</v>
      </c>
      <c r="H28" s="89" t="s">
        <v>36</v>
      </c>
      <c r="I28" s="89" t="s">
        <v>36</v>
      </c>
      <c r="J28" s="89">
        <v>5</v>
      </c>
      <c r="K28" s="89">
        <v>6</v>
      </c>
      <c r="L28" s="88">
        <v>65063</v>
      </c>
      <c r="M28" s="88">
        <v>13420</v>
      </c>
      <c r="N28" s="90">
        <v>44939</v>
      </c>
      <c r="O28" s="91" t="s">
        <v>65</v>
      </c>
    </row>
    <row r="29" spans="1:15" ht="25.9" customHeight="1">
      <c r="A29" s="86">
        <v>15</v>
      </c>
      <c r="B29" s="86">
        <v>14</v>
      </c>
      <c r="C29" s="87" t="s">
        <v>865</v>
      </c>
      <c r="D29" s="89">
        <v>3073.81</v>
      </c>
      <c r="E29" s="89">
        <v>3385.74</v>
      </c>
      <c r="F29" s="98">
        <f>(D29-E29)/E29</f>
        <v>-9.2130523903193942E-2</v>
      </c>
      <c r="G29" s="88">
        <v>686</v>
      </c>
      <c r="H29" s="89">
        <v>17</v>
      </c>
      <c r="I29" s="89">
        <f>G29/H29</f>
        <v>40.352941176470587</v>
      </c>
      <c r="J29" s="89">
        <v>7</v>
      </c>
      <c r="K29" s="89">
        <v>8</v>
      </c>
      <c r="L29" s="88">
        <v>157868.53000000003</v>
      </c>
      <c r="M29" s="88">
        <v>32033</v>
      </c>
      <c r="N29" s="90">
        <v>44925</v>
      </c>
      <c r="O29" s="91" t="s">
        <v>876</v>
      </c>
    </row>
    <row r="30" spans="1:15" ht="25.9" customHeight="1">
      <c r="A30" s="86">
        <v>16</v>
      </c>
      <c r="B30" s="86">
        <v>12</v>
      </c>
      <c r="C30" s="87" t="s">
        <v>947</v>
      </c>
      <c r="D30" s="88">
        <v>2405.1</v>
      </c>
      <c r="E30" s="88">
        <v>4388.6499999999996</v>
      </c>
      <c r="F30" s="98">
        <f>(D30-E30)/E30</f>
        <v>-0.45197270231164477</v>
      </c>
      <c r="G30" s="88">
        <v>371</v>
      </c>
      <c r="H30" s="89">
        <v>40</v>
      </c>
      <c r="I30" s="89">
        <f>G30/H30</f>
        <v>9.2750000000000004</v>
      </c>
      <c r="J30" s="89">
        <v>8</v>
      </c>
      <c r="K30" s="89">
        <v>5</v>
      </c>
      <c r="L30" s="88">
        <v>24883.3</v>
      </c>
      <c r="M30" s="88">
        <v>3942</v>
      </c>
      <c r="N30" s="90">
        <v>44960</v>
      </c>
      <c r="O30" s="91" t="s">
        <v>41</v>
      </c>
    </row>
    <row r="31" spans="1:15" ht="25.9" customHeight="1">
      <c r="A31" s="86">
        <v>17</v>
      </c>
      <c r="B31" s="86">
        <v>10</v>
      </c>
      <c r="C31" s="87" t="s">
        <v>938</v>
      </c>
      <c r="D31" s="88">
        <v>1650.64</v>
      </c>
      <c r="E31" s="88">
        <v>5585.51</v>
      </c>
      <c r="F31" s="98">
        <f>(D31-E31)/E31</f>
        <v>-0.70447819447105098</v>
      </c>
      <c r="G31" s="88">
        <v>222</v>
      </c>
      <c r="H31" s="89">
        <v>7</v>
      </c>
      <c r="I31" s="89">
        <f t="shared" ref="I31:I34" si="4">G31/H31</f>
        <v>31.714285714285715</v>
      </c>
      <c r="J31" s="89">
        <v>3</v>
      </c>
      <c r="K31" s="89">
        <v>2</v>
      </c>
      <c r="L31" s="88">
        <v>22970.46</v>
      </c>
      <c r="M31" s="88">
        <v>3326</v>
      </c>
      <c r="N31" s="90">
        <v>44967</v>
      </c>
      <c r="O31" s="91" t="s">
        <v>50</v>
      </c>
    </row>
    <row r="32" spans="1:15" ht="25.9" customHeight="1">
      <c r="A32" s="86">
        <v>18</v>
      </c>
      <c r="B32" s="86">
        <v>21</v>
      </c>
      <c r="C32" s="87" t="s">
        <v>875</v>
      </c>
      <c r="D32" s="88">
        <v>1288.0999999999999</v>
      </c>
      <c r="E32" s="88">
        <v>1296.5999999999999</v>
      </c>
      <c r="F32" s="98">
        <f>(D32-E32)/E32</f>
        <v>-6.5556069720808276E-3</v>
      </c>
      <c r="G32" s="88">
        <v>232</v>
      </c>
      <c r="H32" s="89">
        <v>4</v>
      </c>
      <c r="I32" s="89">
        <f t="shared" si="4"/>
        <v>58</v>
      </c>
      <c r="J32" s="89">
        <v>4</v>
      </c>
      <c r="K32" s="89">
        <v>7</v>
      </c>
      <c r="L32" s="88">
        <v>41363.489999999991</v>
      </c>
      <c r="M32" s="88">
        <v>6708</v>
      </c>
      <c r="N32" s="90" t="s">
        <v>874</v>
      </c>
      <c r="O32" s="91" t="s">
        <v>876</v>
      </c>
    </row>
    <row r="33" spans="1:15" ht="25.9" customHeight="1">
      <c r="A33" s="86">
        <v>19</v>
      </c>
      <c r="B33" s="86" t="s">
        <v>34</v>
      </c>
      <c r="C33" s="87" t="s">
        <v>949</v>
      </c>
      <c r="D33" s="88">
        <v>1212.5</v>
      </c>
      <c r="E33" s="98" t="s">
        <v>36</v>
      </c>
      <c r="F33" s="98" t="s">
        <v>36</v>
      </c>
      <c r="G33" s="88">
        <v>117</v>
      </c>
      <c r="H33" s="89">
        <v>1</v>
      </c>
      <c r="I33" s="89">
        <f t="shared" si="4"/>
        <v>117</v>
      </c>
      <c r="J33" s="89">
        <v>1</v>
      </c>
      <c r="K33" s="89">
        <v>1</v>
      </c>
      <c r="L33" s="88">
        <v>1212.5</v>
      </c>
      <c r="M33" s="88">
        <v>117</v>
      </c>
      <c r="N33" s="90">
        <v>44974</v>
      </c>
      <c r="O33" s="91" t="s">
        <v>482</v>
      </c>
    </row>
    <row r="34" spans="1:15" ht="25.9" customHeight="1">
      <c r="A34" s="86">
        <v>20</v>
      </c>
      <c r="B34" s="86">
        <v>18</v>
      </c>
      <c r="C34" s="87" t="s">
        <v>905</v>
      </c>
      <c r="D34" s="88">
        <v>1139.82</v>
      </c>
      <c r="E34" s="88">
        <v>2169.42</v>
      </c>
      <c r="F34" s="98">
        <f>(D34-E34)/E34</f>
        <v>-0.47459689686644363</v>
      </c>
      <c r="G34" s="88">
        <v>200</v>
      </c>
      <c r="H34" s="89">
        <v>9</v>
      </c>
      <c r="I34" s="89">
        <f t="shared" si="4"/>
        <v>22.222222222222221</v>
      </c>
      <c r="J34" s="89">
        <v>6</v>
      </c>
      <c r="K34" s="89">
        <v>4</v>
      </c>
      <c r="L34" s="88">
        <v>23675.7</v>
      </c>
      <c r="M34" s="88">
        <v>3923</v>
      </c>
      <c r="N34" s="90">
        <v>44953</v>
      </c>
      <c r="O34" s="91" t="s">
        <v>906</v>
      </c>
    </row>
    <row r="35" spans="1:15" ht="25.35" customHeight="1">
      <c r="A35" s="107"/>
      <c r="B35" s="107"/>
      <c r="C35" s="117" t="s">
        <v>69</v>
      </c>
      <c r="D35" s="108">
        <f>SUM(D23:D34)</f>
        <v>330732.33999999997</v>
      </c>
      <c r="E35" s="108">
        <v>293834.71999999997</v>
      </c>
      <c r="F35" s="109">
        <f>(D35-E35)/E35</f>
        <v>0.12557270291271228</v>
      </c>
      <c r="G35" s="108">
        <f>SUM(G23:G34)</f>
        <v>56244</v>
      </c>
      <c r="H35" s="110"/>
      <c r="I35" s="110"/>
      <c r="J35" s="110"/>
      <c r="K35" s="110"/>
      <c r="L35" s="108"/>
      <c r="M35" s="108"/>
      <c r="N35" s="111"/>
      <c r="O35" s="112"/>
    </row>
    <row r="36" spans="1:15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15" ht="25.9" customHeight="1">
      <c r="A37" s="86">
        <v>21</v>
      </c>
      <c r="B37" s="86">
        <v>15</v>
      </c>
      <c r="C37" s="87" t="s">
        <v>907</v>
      </c>
      <c r="D37" s="88">
        <v>884.9</v>
      </c>
      <c r="E37" s="88">
        <v>3235.1</v>
      </c>
      <c r="F37" s="98">
        <f>(D37-E37)/E37</f>
        <v>-0.72646904268801582</v>
      </c>
      <c r="G37" s="88">
        <v>162</v>
      </c>
      <c r="H37" s="89">
        <v>3</v>
      </c>
      <c r="I37" s="89">
        <f>G37/H37</f>
        <v>54</v>
      </c>
      <c r="J37" s="89">
        <v>2</v>
      </c>
      <c r="K37" s="89">
        <v>4</v>
      </c>
      <c r="L37" s="88">
        <v>27261.279999999999</v>
      </c>
      <c r="M37" s="88">
        <v>4637</v>
      </c>
      <c r="N37" s="90">
        <v>44953</v>
      </c>
      <c r="O37" s="91" t="s">
        <v>48</v>
      </c>
    </row>
    <row r="38" spans="1:15" ht="25.9" customHeight="1">
      <c r="A38" s="86">
        <v>22</v>
      </c>
      <c r="B38" s="86">
        <v>20</v>
      </c>
      <c r="C38" s="87" t="s">
        <v>929</v>
      </c>
      <c r="D38" s="88">
        <v>844.5</v>
      </c>
      <c r="E38" s="88">
        <v>1378.11</v>
      </c>
      <c r="F38" s="98">
        <f>(D38-E38)/E38</f>
        <v>-0.38720421446764042</v>
      </c>
      <c r="G38" s="88">
        <v>202</v>
      </c>
      <c r="H38" s="89">
        <v>11</v>
      </c>
      <c r="I38" s="89">
        <f t="shared" ref="I38:I45" si="5">G38/H38</f>
        <v>18.363636363636363</v>
      </c>
      <c r="J38" s="89">
        <v>5</v>
      </c>
      <c r="K38" s="89">
        <v>2</v>
      </c>
      <c r="L38" s="88">
        <v>4372.87</v>
      </c>
      <c r="M38" s="88">
        <v>1039</v>
      </c>
      <c r="N38" s="90">
        <v>44602</v>
      </c>
      <c r="O38" s="91" t="s">
        <v>81</v>
      </c>
    </row>
    <row r="39" spans="1:15" ht="25.9" customHeight="1">
      <c r="A39" s="86">
        <v>23</v>
      </c>
      <c r="B39" s="86">
        <v>27</v>
      </c>
      <c r="C39" s="87" t="s">
        <v>887</v>
      </c>
      <c r="D39" s="88">
        <v>785.7</v>
      </c>
      <c r="E39" s="88">
        <v>735.9</v>
      </c>
      <c r="F39" s="98">
        <f>(D39-E39)/E39</f>
        <v>6.7672238075825619E-2</v>
      </c>
      <c r="G39" s="88">
        <v>122</v>
      </c>
      <c r="H39" s="89">
        <v>3</v>
      </c>
      <c r="I39" s="89">
        <f t="shared" si="5"/>
        <v>40.666666666666664</v>
      </c>
      <c r="J39" s="89">
        <v>5</v>
      </c>
      <c r="K39" s="89">
        <v>6</v>
      </c>
      <c r="L39" s="88">
        <v>18476.09</v>
      </c>
      <c r="M39" s="88">
        <v>2961</v>
      </c>
      <c r="N39" s="90" t="s">
        <v>883</v>
      </c>
      <c r="O39" s="91" t="s">
        <v>81</v>
      </c>
    </row>
    <row r="40" spans="1:15" ht="25.9" customHeight="1">
      <c r="A40" s="86">
        <v>24</v>
      </c>
      <c r="B40" s="86" t="s">
        <v>34</v>
      </c>
      <c r="C40" s="87" t="s">
        <v>950</v>
      </c>
      <c r="D40" s="88">
        <v>650.6</v>
      </c>
      <c r="E40" s="98" t="s">
        <v>36</v>
      </c>
      <c r="F40" s="98" t="s">
        <v>36</v>
      </c>
      <c r="G40" s="88">
        <v>121</v>
      </c>
      <c r="H40" s="89">
        <v>7</v>
      </c>
      <c r="I40" s="89">
        <f t="shared" si="5"/>
        <v>17.285714285714285</v>
      </c>
      <c r="J40" s="89">
        <v>5</v>
      </c>
      <c r="K40" s="89">
        <v>1</v>
      </c>
      <c r="L40" s="88">
        <v>650.6</v>
      </c>
      <c r="M40" s="88">
        <v>121</v>
      </c>
      <c r="N40" s="90">
        <v>44974</v>
      </c>
      <c r="O40" s="91" t="s">
        <v>944</v>
      </c>
    </row>
    <row r="41" spans="1:15" ht="25.9" customHeight="1">
      <c r="A41" s="86">
        <v>25</v>
      </c>
      <c r="B41" s="86">
        <v>22</v>
      </c>
      <c r="C41" s="87" t="s">
        <v>815</v>
      </c>
      <c r="D41" s="88">
        <v>530.61</v>
      </c>
      <c r="E41" s="88">
        <v>1171.52</v>
      </c>
      <c r="F41" s="98">
        <f t="shared" ref="F41:F47" si="6">(D41-E41)/E41</f>
        <v>-0.54707559409997264</v>
      </c>
      <c r="G41" s="88">
        <v>112</v>
      </c>
      <c r="H41" s="89">
        <v>1</v>
      </c>
      <c r="I41" s="89">
        <f t="shared" si="5"/>
        <v>112</v>
      </c>
      <c r="J41" s="89">
        <v>1</v>
      </c>
      <c r="K41" s="89">
        <v>13</v>
      </c>
      <c r="L41" s="88">
        <v>139243.39000000001</v>
      </c>
      <c r="M41" s="88">
        <v>27131</v>
      </c>
      <c r="N41" s="90">
        <v>44890</v>
      </c>
      <c r="O41" s="91" t="s">
        <v>921</v>
      </c>
    </row>
    <row r="42" spans="1:15" ht="25.9" customHeight="1">
      <c r="A42" s="86">
        <v>26</v>
      </c>
      <c r="B42" s="86">
        <v>30</v>
      </c>
      <c r="C42" s="87" t="s">
        <v>855</v>
      </c>
      <c r="D42" s="88">
        <v>488</v>
      </c>
      <c r="E42" s="88">
        <v>511.24</v>
      </c>
      <c r="F42" s="98">
        <f t="shared" si="6"/>
        <v>-4.5458101869963241E-2</v>
      </c>
      <c r="G42" s="88">
        <v>96</v>
      </c>
      <c r="H42" s="89">
        <v>1</v>
      </c>
      <c r="I42" s="89">
        <f t="shared" si="5"/>
        <v>96</v>
      </c>
      <c r="J42" s="89">
        <v>1</v>
      </c>
      <c r="K42" s="89">
        <v>9</v>
      </c>
      <c r="L42" s="88">
        <v>173497.87</v>
      </c>
      <c r="M42" s="88">
        <v>27289</v>
      </c>
      <c r="N42" s="90">
        <v>44916</v>
      </c>
      <c r="O42" s="91" t="s">
        <v>39</v>
      </c>
    </row>
    <row r="43" spans="1:15" ht="25.9" customHeight="1">
      <c r="A43" s="86">
        <v>27</v>
      </c>
      <c r="B43" s="86">
        <v>19</v>
      </c>
      <c r="C43" s="87" t="s">
        <v>897</v>
      </c>
      <c r="D43" s="88">
        <v>475.4</v>
      </c>
      <c r="E43" s="88">
        <v>1500</v>
      </c>
      <c r="F43" s="98">
        <f t="shared" si="6"/>
        <v>-0.6830666666666666</v>
      </c>
      <c r="G43" s="88">
        <v>64</v>
      </c>
      <c r="H43" s="89">
        <v>2</v>
      </c>
      <c r="I43" s="89">
        <f t="shared" si="5"/>
        <v>32</v>
      </c>
      <c r="J43" s="89">
        <v>1</v>
      </c>
      <c r="K43" s="89">
        <v>5</v>
      </c>
      <c r="L43" s="88">
        <v>60705.759999999995</v>
      </c>
      <c r="M43" s="88">
        <v>9330</v>
      </c>
      <c r="N43" s="90">
        <v>44946</v>
      </c>
      <c r="O43" s="91" t="s">
        <v>898</v>
      </c>
    </row>
    <row r="44" spans="1:15" ht="25.9" customHeight="1">
      <c r="A44" s="86">
        <v>28</v>
      </c>
      <c r="B44" s="86">
        <v>23</v>
      </c>
      <c r="C44" s="87" t="s">
        <v>873</v>
      </c>
      <c r="D44" s="88">
        <v>363.73</v>
      </c>
      <c r="E44" s="88">
        <v>1132.3</v>
      </c>
      <c r="F44" s="98">
        <f t="shared" si="6"/>
        <v>-0.67876887750596127</v>
      </c>
      <c r="G44" s="88">
        <v>54</v>
      </c>
      <c r="H44" s="89">
        <v>2</v>
      </c>
      <c r="I44" s="89">
        <f t="shared" si="5"/>
        <v>27</v>
      </c>
      <c r="J44" s="89">
        <v>1</v>
      </c>
      <c r="K44" s="89">
        <v>7</v>
      </c>
      <c r="L44" s="88">
        <v>79011.179999999993</v>
      </c>
      <c r="M44" s="88">
        <v>12356</v>
      </c>
      <c r="N44" s="90" t="s">
        <v>874</v>
      </c>
      <c r="O44" s="91" t="s">
        <v>39</v>
      </c>
    </row>
    <row r="45" spans="1:15" ht="25.9" customHeight="1">
      <c r="A45" s="86">
        <v>29</v>
      </c>
      <c r="B45" s="86">
        <v>33</v>
      </c>
      <c r="C45" s="87" t="s">
        <v>872</v>
      </c>
      <c r="D45" s="88">
        <v>306.10000000000002</v>
      </c>
      <c r="E45" s="88">
        <v>173</v>
      </c>
      <c r="F45" s="98">
        <f t="shared" si="6"/>
        <v>0.76936416184971113</v>
      </c>
      <c r="G45" s="88">
        <v>50</v>
      </c>
      <c r="H45" s="89">
        <v>2</v>
      </c>
      <c r="I45" s="89">
        <f t="shared" si="5"/>
        <v>25</v>
      </c>
      <c r="J45" s="89">
        <v>2</v>
      </c>
      <c r="K45" s="89">
        <v>7</v>
      </c>
      <c r="L45" s="88">
        <v>3293.35</v>
      </c>
      <c r="M45" s="88">
        <v>591</v>
      </c>
      <c r="N45" s="90">
        <v>44932</v>
      </c>
      <c r="O45" s="91" t="s">
        <v>482</v>
      </c>
    </row>
    <row r="46" spans="1:15" ht="25.9" customHeight="1">
      <c r="A46" s="86">
        <v>30</v>
      </c>
      <c r="B46" s="86">
        <v>13</v>
      </c>
      <c r="C46" s="87" t="s">
        <v>930</v>
      </c>
      <c r="D46" s="88">
        <v>243</v>
      </c>
      <c r="E46" s="88">
        <v>3876</v>
      </c>
      <c r="F46" s="98">
        <f t="shared" si="6"/>
        <v>-0.93730650154798767</v>
      </c>
      <c r="G46" s="88">
        <v>34</v>
      </c>
      <c r="H46" s="98" t="s">
        <v>36</v>
      </c>
      <c r="I46" s="98" t="s">
        <v>36</v>
      </c>
      <c r="J46" s="89">
        <v>1</v>
      </c>
      <c r="K46" s="89">
        <v>2</v>
      </c>
      <c r="L46" s="88">
        <v>7742</v>
      </c>
      <c r="M46" s="88">
        <v>1160</v>
      </c>
      <c r="N46" s="90">
        <v>44967</v>
      </c>
      <c r="O46" s="91" t="s">
        <v>65</v>
      </c>
    </row>
    <row r="47" spans="1:15" ht="25.35" customHeight="1">
      <c r="A47" s="107"/>
      <c r="B47" s="107"/>
      <c r="C47" s="117" t="s">
        <v>101</v>
      </c>
      <c r="D47" s="108">
        <f>SUM(D35:D46)</f>
        <v>336304.87999999995</v>
      </c>
      <c r="E47" s="108">
        <v>302614.38</v>
      </c>
      <c r="F47" s="109">
        <f t="shared" si="6"/>
        <v>0.11133145754672974</v>
      </c>
      <c r="G47" s="108">
        <f>SUM(G35:G46)</f>
        <v>57261</v>
      </c>
      <c r="H47" s="110"/>
      <c r="I47" s="110"/>
      <c r="J47" s="110"/>
      <c r="K47" s="110"/>
      <c r="L47" s="108"/>
      <c r="M47" s="108"/>
      <c r="N47" s="111"/>
      <c r="O47" s="112"/>
    </row>
    <row r="48" spans="1:15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15" ht="25.9" customHeight="1">
      <c r="A49" s="86">
        <v>31</v>
      </c>
      <c r="B49" s="86">
        <v>32</v>
      </c>
      <c r="C49" s="87" t="s">
        <v>753</v>
      </c>
      <c r="D49" s="88">
        <v>220.5</v>
      </c>
      <c r="E49" s="88">
        <v>277.60000000000002</v>
      </c>
      <c r="F49" s="98">
        <f>(D49-E49)/E49</f>
        <v>-0.20569164265129689</v>
      </c>
      <c r="G49" s="88">
        <v>32</v>
      </c>
      <c r="H49" s="89">
        <v>2</v>
      </c>
      <c r="I49" s="89">
        <f>G49/H49</f>
        <v>16</v>
      </c>
      <c r="J49" s="89">
        <v>1</v>
      </c>
      <c r="K49" s="89">
        <v>19</v>
      </c>
      <c r="L49" s="88">
        <v>1004274.9900000001</v>
      </c>
      <c r="M49" s="88">
        <v>144150</v>
      </c>
      <c r="N49" s="90">
        <v>44848</v>
      </c>
      <c r="O49" s="91" t="s">
        <v>754</v>
      </c>
    </row>
    <row r="50" spans="1:15" ht="25.9" customHeight="1">
      <c r="A50" s="86">
        <v>32</v>
      </c>
      <c r="B50" s="86" t="s">
        <v>34</v>
      </c>
      <c r="C50" s="87" t="s">
        <v>951</v>
      </c>
      <c r="D50" s="88">
        <v>146</v>
      </c>
      <c r="E50" s="98" t="s">
        <v>36</v>
      </c>
      <c r="F50" s="98" t="s">
        <v>36</v>
      </c>
      <c r="G50" s="88">
        <v>28</v>
      </c>
      <c r="H50" s="89">
        <v>3</v>
      </c>
      <c r="I50" s="89">
        <f t="shared" ref="I50:I52" si="7">G50/H50</f>
        <v>9.3333333333333339</v>
      </c>
      <c r="J50" s="89">
        <v>2</v>
      </c>
      <c r="K50" s="89">
        <v>1</v>
      </c>
      <c r="L50" s="88">
        <v>146</v>
      </c>
      <c r="M50" s="88">
        <v>28</v>
      </c>
      <c r="N50" s="90">
        <v>44974</v>
      </c>
      <c r="O50" s="91" t="s">
        <v>81</v>
      </c>
    </row>
    <row r="51" spans="1:15" ht="25.9" customHeight="1">
      <c r="A51" s="86">
        <v>33</v>
      </c>
      <c r="B51" s="86">
        <v>34</v>
      </c>
      <c r="C51" s="87" t="s">
        <v>849</v>
      </c>
      <c r="D51" s="88">
        <v>48</v>
      </c>
      <c r="E51" s="88">
        <v>46.1</v>
      </c>
      <c r="F51" s="98">
        <f>(D51-E51)/E51</f>
        <v>4.1214750542299318E-2</v>
      </c>
      <c r="G51" s="88">
        <v>16</v>
      </c>
      <c r="H51" s="89">
        <v>1</v>
      </c>
      <c r="I51" s="89">
        <f t="shared" si="7"/>
        <v>16</v>
      </c>
      <c r="J51" s="89">
        <v>1</v>
      </c>
      <c r="K51" s="89">
        <v>10</v>
      </c>
      <c r="L51" s="88">
        <v>20199.669999999998</v>
      </c>
      <c r="M51" s="88">
        <f>4011+4+16</f>
        <v>4031</v>
      </c>
      <c r="N51" s="90">
        <v>44911</v>
      </c>
      <c r="O51" s="91" t="s">
        <v>799</v>
      </c>
    </row>
    <row r="52" spans="1:15" ht="25.9" customHeight="1">
      <c r="A52" s="86">
        <v>34</v>
      </c>
      <c r="B52" s="86">
        <v>25</v>
      </c>
      <c r="C52" s="87" t="s">
        <v>909</v>
      </c>
      <c r="D52" s="88">
        <v>44.4</v>
      </c>
      <c r="E52" s="88">
        <v>796</v>
      </c>
      <c r="F52" s="98">
        <f>(D52-E52)/E52</f>
        <v>-0.94422110552763827</v>
      </c>
      <c r="G52" s="88">
        <v>6</v>
      </c>
      <c r="H52" s="89">
        <v>1</v>
      </c>
      <c r="I52" s="89">
        <f t="shared" si="7"/>
        <v>6</v>
      </c>
      <c r="J52" s="89">
        <v>1</v>
      </c>
      <c r="K52" s="89">
        <v>5</v>
      </c>
      <c r="L52" s="88">
        <v>5302.0999999999995</v>
      </c>
      <c r="M52" s="88">
        <v>1075</v>
      </c>
      <c r="N52" s="90">
        <v>44951</v>
      </c>
      <c r="O52" s="91" t="s">
        <v>910</v>
      </c>
    </row>
    <row r="53" spans="1:15" ht="25.9" customHeight="1">
      <c r="A53" s="86"/>
      <c r="B53" s="86"/>
      <c r="C53" s="117" t="s">
        <v>937</v>
      </c>
      <c r="D53" s="108">
        <f>SUM(D47:D52)</f>
        <v>336763.77999999997</v>
      </c>
      <c r="E53" s="110">
        <v>303612.37999999995</v>
      </c>
      <c r="F53" s="109">
        <f>(D53-E53)/E53</f>
        <v>0.10918988217805885</v>
      </c>
      <c r="G53" s="108">
        <f>SUM(G47:G52)</f>
        <v>57343</v>
      </c>
      <c r="H53" s="89"/>
      <c r="I53" s="89"/>
      <c r="J53" s="89"/>
      <c r="K53" s="89"/>
      <c r="L53" s="88" t="s">
        <v>946</v>
      </c>
      <c r="M53" s="88"/>
      <c r="N53" s="90"/>
      <c r="O53" s="91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00BD-97F0-4274-A1E2-DE81010F6588}">
  <sheetPr codeName="Sheet5"/>
  <dimension ref="A1:AA67"/>
  <sheetViews>
    <sheetView topLeftCell="A14" zoomScale="60" zoomScaleNormal="60" workbookViewId="0">
      <selection activeCell="X42" sqref="X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841</v>
      </c>
      <c r="F1" s="2"/>
      <c r="G1" s="2"/>
      <c r="H1" s="2"/>
      <c r="I1" s="2"/>
    </row>
    <row r="2" spans="1:25" ht="19.5" customHeight="1">
      <c r="E2" s="2" t="s">
        <v>842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843</v>
      </c>
      <c r="E6" s="4" t="s">
        <v>831</v>
      </c>
      <c r="F6" s="130"/>
      <c r="G6" s="4" t="s">
        <v>843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75" t="s">
        <v>844</v>
      </c>
      <c r="E10" s="75" t="s">
        <v>832</v>
      </c>
      <c r="F10" s="130"/>
      <c r="G10" s="75" t="s">
        <v>844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35" t="s">
        <v>34</v>
      </c>
      <c r="C13" s="87" t="s">
        <v>850</v>
      </c>
      <c r="D13" s="88">
        <v>341153.6</v>
      </c>
      <c r="E13" s="39" t="s">
        <v>36</v>
      </c>
      <c r="F13" s="39" t="s">
        <v>36</v>
      </c>
      <c r="G13" s="88">
        <v>44681</v>
      </c>
      <c r="H13" s="89">
        <v>303</v>
      </c>
      <c r="I13" s="89">
        <f>G13/H13</f>
        <v>147.46204620462046</v>
      </c>
      <c r="J13" s="89">
        <v>32</v>
      </c>
      <c r="K13" s="89">
        <v>1</v>
      </c>
      <c r="L13" s="88">
        <v>373773.9</v>
      </c>
      <c r="M13" s="88">
        <v>48857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835</v>
      </c>
      <c r="D14" s="88">
        <v>15795</v>
      </c>
      <c r="E14" s="88">
        <v>4066</v>
      </c>
      <c r="F14" s="98">
        <f t="shared" ref="F14:F23" si="0">(D14-E14)/E14</f>
        <v>2.8846532218396459</v>
      </c>
      <c r="G14" s="89">
        <v>3123</v>
      </c>
      <c r="H14" s="89" t="s">
        <v>36</v>
      </c>
      <c r="I14" s="89" t="s">
        <v>36</v>
      </c>
      <c r="J14" s="89">
        <v>21</v>
      </c>
      <c r="K14" s="89">
        <v>1</v>
      </c>
      <c r="L14" s="88">
        <v>21313</v>
      </c>
      <c r="M14" s="89">
        <v>4326</v>
      </c>
      <c r="N14" s="90">
        <v>44911</v>
      </c>
      <c r="O14" s="91" t="s">
        <v>65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1</v>
      </c>
      <c r="C15" s="87" t="s">
        <v>815</v>
      </c>
      <c r="D15" s="88">
        <v>11381.07</v>
      </c>
      <c r="E15" s="88">
        <v>17682.009999999998</v>
      </c>
      <c r="F15" s="98">
        <f t="shared" si="0"/>
        <v>-0.35634749669296645</v>
      </c>
      <c r="G15" s="88">
        <v>2149</v>
      </c>
      <c r="H15" s="89">
        <v>70</v>
      </c>
      <c r="I15" s="89">
        <f t="shared" ref="I15:I20" si="1">G15/H15</f>
        <v>30.7</v>
      </c>
      <c r="J15" s="89">
        <v>17</v>
      </c>
      <c r="K15" s="89">
        <v>4</v>
      </c>
      <c r="L15" s="88">
        <v>115015.51</v>
      </c>
      <c r="M15" s="88">
        <v>22002</v>
      </c>
      <c r="N15" s="90">
        <v>44890</v>
      </c>
      <c r="O15" s="91" t="s">
        <v>50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753</v>
      </c>
      <c r="D16" s="88">
        <v>10400.31</v>
      </c>
      <c r="E16" s="88">
        <v>14830.35</v>
      </c>
      <c r="F16" s="98">
        <f t="shared" si="0"/>
        <v>-0.29871446054880707</v>
      </c>
      <c r="G16" s="88">
        <v>1435</v>
      </c>
      <c r="H16" s="89">
        <v>40</v>
      </c>
      <c r="I16" s="89">
        <f t="shared" si="1"/>
        <v>35.875</v>
      </c>
      <c r="J16" s="89">
        <v>7</v>
      </c>
      <c r="K16" s="89">
        <v>10</v>
      </c>
      <c r="L16" s="88">
        <v>963591.67</v>
      </c>
      <c r="M16" s="88">
        <v>137987</v>
      </c>
      <c r="N16" s="90">
        <v>44848</v>
      </c>
      <c r="O16" s="91" t="s">
        <v>754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823</v>
      </c>
      <c r="D17" s="88">
        <v>4988.51</v>
      </c>
      <c r="E17" s="88">
        <v>12320.28</v>
      </c>
      <c r="F17" s="98">
        <f t="shared" si="0"/>
        <v>-0.59509767635151145</v>
      </c>
      <c r="G17" s="88">
        <v>686</v>
      </c>
      <c r="H17" s="89">
        <v>22</v>
      </c>
      <c r="I17" s="89">
        <f t="shared" si="1"/>
        <v>31.181818181818183</v>
      </c>
      <c r="J17" s="89">
        <v>3</v>
      </c>
      <c r="K17" s="89">
        <v>3</v>
      </c>
      <c r="L17" s="88">
        <v>53183.15</v>
      </c>
      <c r="M17" s="88">
        <v>7567</v>
      </c>
      <c r="N17" s="90">
        <v>44897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4</v>
      </c>
      <c r="C18" s="87" t="s">
        <v>800</v>
      </c>
      <c r="D18" s="88">
        <v>4296.07</v>
      </c>
      <c r="E18" s="88">
        <v>11917.06</v>
      </c>
      <c r="F18" s="98">
        <f t="shared" si="0"/>
        <v>-0.63950252830815657</v>
      </c>
      <c r="G18" s="88">
        <v>611</v>
      </c>
      <c r="H18" s="89">
        <v>25</v>
      </c>
      <c r="I18" s="89">
        <f t="shared" si="1"/>
        <v>24.44</v>
      </c>
      <c r="J18" s="89">
        <v>5</v>
      </c>
      <c r="K18" s="89">
        <v>5</v>
      </c>
      <c r="L18" s="88">
        <v>198445.11</v>
      </c>
      <c r="M18" s="88">
        <v>30999</v>
      </c>
      <c r="N18" s="90">
        <v>44883</v>
      </c>
      <c r="O18" s="91" t="s">
        <v>801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86">
        <v>8</v>
      </c>
      <c r="C19" s="87" t="s">
        <v>803</v>
      </c>
      <c r="D19" s="88">
        <v>3396.16</v>
      </c>
      <c r="E19" s="88">
        <v>7698.55</v>
      </c>
      <c r="F19" s="98">
        <f t="shared" si="0"/>
        <v>-0.55885718739243107</v>
      </c>
      <c r="G19" s="88">
        <v>470</v>
      </c>
      <c r="H19" s="89">
        <v>13</v>
      </c>
      <c r="I19" s="89">
        <f t="shared" si="1"/>
        <v>36.153846153846153</v>
      </c>
      <c r="J19" s="89">
        <v>5</v>
      </c>
      <c r="K19" s="89">
        <v>5</v>
      </c>
      <c r="L19" s="88">
        <v>91836.14</v>
      </c>
      <c r="M19" s="88">
        <v>14786</v>
      </c>
      <c r="N19" s="90">
        <v>44883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149</v>
      </c>
      <c r="C20" s="87" t="s">
        <v>836</v>
      </c>
      <c r="D20" s="88">
        <v>3316.5</v>
      </c>
      <c r="E20" s="88">
        <v>8622.5</v>
      </c>
      <c r="F20" s="98">
        <f t="shared" si="0"/>
        <v>-0.61536677297767473</v>
      </c>
      <c r="G20" s="88">
        <v>737</v>
      </c>
      <c r="H20" s="89">
        <v>8</v>
      </c>
      <c r="I20" s="89">
        <f t="shared" si="1"/>
        <v>92.125</v>
      </c>
      <c r="J20" s="89">
        <v>1</v>
      </c>
      <c r="K20" s="89">
        <v>0</v>
      </c>
      <c r="L20" s="88">
        <v>39954.03</v>
      </c>
      <c r="M20" s="88">
        <v>8056</v>
      </c>
      <c r="N20" s="105" t="s">
        <v>150</v>
      </c>
      <c r="O20" s="91" t="s">
        <v>825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834</v>
      </c>
      <c r="D21" s="88">
        <v>3108</v>
      </c>
      <c r="E21" s="88">
        <v>8607</v>
      </c>
      <c r="F21" s="98">
        <f t="shared" si="0"/>
        <v>-0.63889857093063784</v>
      </c>
      <c r="G21" s="89">
        <v>456</v>
      </c>
      <c r="H21" s="89" t="s">
        <v>36</v>
      </c>
      <c r="I21" s="89" t="s">
        <v>36</v>
      </c>
      <c r="J21" s="89">
        <v>6</v>
      </c>
      <c r="K21" s="89">
        <v>2</v>
      </c>
      <c r="L21" s="88">
        <v>15149</v>
      </c>
      <c r="M21" s="89">
        <v>2290</v>
      </c>
      <c r="N21" s="90">
        <v>44904</v>
      </c>
      <c r="O21" s="91" t="s">
        <v>65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86">
        <v>9</v>
      </c>
      <c r="C22" s="87" t="s">
        <v>774</v>
      </c>
      <c r="D22" s="88">
        <v>3011.15</v>
      </c>
      <c r="E22" s="88">
        <v>6296.07</v>
      </c>
      <c r="F22" s="98">
        <f t="shared" si="0"/>
        <v>-0.52174134023287544</v>
      </c>
      <c r="G22" s="88">
        <v>539</v>
      </c>
      <c r="H22" s="89">
        <v>33</v>
      </c>
      <c r="I22" s="89">
        <f>G22/H22</f>
        <v>16.333333333333332</v>
      </c>
      <c r="J22" s="89">
        <v>8</v>
      </c>
      <c r="K22" s="89">
        <v>7</v>
      </c>
      <c r="L22" s="88">
        <v>181365.59</v>
      </c>
      <c r="M22" s="88">
        <v>35502</v>
      </c>
      <c r="N22" s="90">
        <v>44869</v>
      </c>
      <c r="O22" s="91" t="s">
        <v>39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400846.37</v>
      </c>
      <c r="E23" s="108">
        <v>100910.86</v>
      </c>
      <c r="F23" s="109">
        <f t="shared" si="0"/>
        <v>2.9722817742312375</v>
      </c>
      <c r="G23" s="108">
        <f>SUM(G13:G22)</f>
        <v>54887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849</v>
      </c>
      <c r="D25" s="88">
        <v>2950.91</v>
      </c>
      <c r="E25" s="89" t="s">
        <v>36</v>
      </c>
      <c r="F25" s="89" t="s">
        <v>36</v>
      </c>
      <c r="G25" s="88">
        <v>524</v>
      </c>
      <c r="H25" s="89">
        <v>31</v>
      </c>
      <c r="I25" s="89">
        <f>G25/H25</f>
        <v>16.903225806451612</v>
      </c>
      <c r="J25" s="89">
        <v>8</v>
      </c>
      <c r="K25" s="89">
        <v>1</v>
      </c>
      <c r="L25" s="88">
        <v>2950.91</v>
      </c>
      <c r="M25" s="88">
        <v>524</v>
      </c>
      <c r="N25" s="90">
        <v>44911</v>
      </c>
      <c r="O25" s="91" t="s">
        <v>799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s="97" customFormat="1" ht="25.35" customHeight="1">
      <c r="A26" s="86">
        <v>12</v>
      </c>
      <c r="B26" s="86">
        <v>13</v>
      </c>
      <c r="C26" s="87" t="s">
        <v>759</v>
      </c>
      <c r="D26" s="88">
        <v>2336.3000000000175</v>
      </c>
      <c r="E26" s="88">
        <v>3447.7200000000012</v>
      </c>
      <c r="F26" s="98">
        <f>(D26-E26)/E26</f>
        <v>-0.32236376503891945</v>
      </c>
      <c r="G26" s="88">
        <v>392</v>
      </c>
      <c r="H26" s="89">
        <v>9</v>
      </c>
      <c r="I26" s="89">
        <f>G26/H26</f>
        <v>43.555555555555557</v>
      </c>
      <c r="J26" s="89">
        <v>2</v>
      </c>
      <c r="K26" s="89">
        <v>9</v>
      </c>
      <c r="L26" s="88">
        <v>180930.2</v>
      </c>
      <c r="M26" s="88">
        <v>28607</v>
      </c>
      <c r="N26" s="90">
        <v>44855</v>
      </c>
      <c r="O26" s="91" t="s">
        <v>119</v>
      </c>
      <c r="P26" s="92"/>
      <c r="Q26" s="93"/>
      <c r="R26" s="94"/>
      <c r="S26" s="94"/>
      <c r="T26" s="93"/>
      <c r="U26" s="93"/>
      <c r="V26" s="93"/>
      <c r="W26" s="95"/>
      <c r="X26" s="95"/>
      <c r="Y26" s="96"/>
      <c r="Z26" s="96"/>
      <c r="AA26" s="93"/>
    </row>
    <row r="27" spans="1:27" s="97" customFormat="1" ht="25.35" customHeight="1">
      <c r="A27" s="86">
        <v>13</v>
      </c>
      <c r="B27" s="86">
        <v>5</v>
      </c>
      <c r="C27" s="87" t="s">
        <v>791</v>
      </c>
      <c r="D27" s="88">
        <v>1670.16</v>
      </c>
      <c r="E27" s="88">
        <v>8693.56</v>
      </c>
      <c r="F27" s="98">
        <f>(D27-E27)/E27</f>
        <v>-0.80788537722175957</v>
      </c>
      <c r="G27" s="88">
        <v>247</v>
      </c>
      <c r="H27" s="89">
        <v>10</v>
      </c>
      <c r="I27" s="89">
        <f>G27/H27</f>
        <v>24.7</v>
      </c>
      <c r="J27" s="89">
        <v>4</v>
      </c>
      <c r="K27" s="89">
        <v>6</v>
      </c>
      <c r="L27" s="88">
        <v>260080.34</v>
      </c>
      <c r="M27" s="88">
        <v>35860</v>
      </c>
      <c r="N27" s="90">
        <v>44876</v>
      </c>
      <c r="O27" s="91" t="s">
        <v>50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 t="s">
        <v>846</v>
      </c>
      <c r="C28" s="87" t="s">
        <v>845</v>
      </c>
      <c r="D28" s="88">
        <v>925.6</v>
      </c>
      <c r="E28" s="89" t="s">
        <v>36</v>
      </c>
      <c r="F28" s="89" t="s">
        <v>36</v>
      </c>
      <c r="G28" s="88">
        <v>165</v>
      </c>
      <c r="H28" s="89">
        <v>7</v>
      </c>
      <c r="I28" s="89">
        <f>G28/H28</f>
        <v>23.571428571428573</v>
      </c>
      <c r="J28" s="89">
        <v>5</v>
      </c>
      <c r="K28" s="89">
        <v>3</v>
      </c>
      <c r="L28" s="88">
        <v>5398.4</v>
      </c>
      <c r="M28" s="88">
        <v>907</v>
      </c>
      <c r="N28" s="90">
        <v>44897</v>
      </c>
      <c r="O28" s="91" t="s">
        <v>482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customFormat="1" ht="25.35" customHeight="1">
      <c r="A29" s="86">
        <v>15</v>
      </c>
      <c r="B29" s="86">
        <v>17</v>
      </c>
      <c r="C29" s="87" t="s">
        <v>798</v>
      </c>
      <c r="D29" s="88">
        <v>539.41999999999996</v>
      </c>
      <c r="E29" s="88">
        <v>730.72</v>
      </c>
      <c r="F29" s="98">
        <f>(D29-E29)/E29</f>
        <v>-0.26179658419093504</v>
      </c>
      <c r="G29" s="88">
        <v>75</v>
      </c>
      <c r="H29" s="89">
        <v>7</v>
      </c>
      <c r="I29" s="89">
        <f>G29/H29</f>
        <v>10.714285714285714</v>
      </c>
      <c r="J29" s="89">
        <v>2</v>
      </c>
      <c r="K29" s="89">
        <v>5</v>
      </c>
      <c r="L29" s="88">
        <v>18841.810000000001</v>
      </c>
      <c r="M29" s="88">
        <v>3581</v>
      </c>
      <c r="N29" s="90">
        <v>44883</v>
      </c>
      <c r="O29" s="91" t="s">
        <v>799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s="97" customFormat="1" ht="25.35" customHeight="1">
      <c r="A30" s="86">
        <v>16</v>
      </c>
      <c r="B30" s="35">
        <v>11</v>
      </c>
      <c r="C30" s="87" t="s">
        <v>833</v>
      </c>
      <c r="D30" s="88">
        <v>464</v>
      </c>
      <c r="E30" s="88">
        <v>4209</v>
      </c>
      <c r="F30" s="45">
        <f>(D30-E30)/E30</f>
        <v>-0.88976003801378001</v>
      </c>
      <c r="G30" s="89">
        <v>66</v>
      </c>
      <c r="H30" s="39" t="s">
        <v>36</v>
      </c>
      <c r="I30" s="39" t="s">
        <v>36</v>
      </c>
      <c r="J30" s="89">
        <v>1</v>
      </c>
      <c r="K30" s="89">
        <v>2</v>
      </c>
      <c r="L30" s="88">
        <v>6387</v>
      </c>
      <c r="M30" s="89">
        <v>1000</v>
      </c>
      <c r="N30" s="90">
        <v>44904</v>
      </c>
      <c r="O30" s="36" t="s">
        <v>65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86" t="s">
        <v>846</v>
      </c>
      <c r="C31" s="87" t="s">
        <v>848</v>
      </c>
      <c r="D31" s="88">
        <v>309</v>
      </c>
      <c r="E31" s="89" t="s">
        <v>36</v>
      </c>
      <c r="F31" s="89" t="s">
        <v>36</v>
      </c>
      <c r="G31" s="88">
        <v>53</v>
      </c>
      <c r="H31" s="89">
        <v>3</v>
      </c>
      <c r="I31" s="89">
        <f>G31/H31</f>
        <v>17.666666666666668</v>
      </c>
      <c r="J31" s="89">
        <v>3</v>
      </c>
      <c r="K31" s="89">
        <v>3</v>
      </c>
      <c r="L31" s="88">
        <v>2535.1</v>
      </c>
      <c r="M31" s="88">
        <v>445</v>
      </c>
      <c r="N31" s="90">
        <v>44897</v>
      </c>
      <c r="O31" s="91" t="s">
        <v>482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86">
        <v>26</v>
      </c>
      <c r="C32" s="87" t="s">
        <v>813</v>
      </c>
      <c r="D32" s="88">
        <v>249</v>
      </c>
      <c r="E32" s="88">
        <v>261.5</v>
      </c>
      <c r="F32" s="98">
        <f>(D32-E32)/E32</f>
        <v>-4.780114722753346E-2</v>
      </c>
      <c r="G32" s="88">
        <v>49</v>
      </c>
      <c r="H32" s="89">
        <v>3</v>
      </c>
      <c r="I32" s="89">
        <f>G32/H32</f>
        <v>16.333333333333332</v>
      </c>
      <c r="J32" s="89">
        <v>2</v>
      </c>
      <c r="K32" s="89">
        <v>4</v>
      </c>
      <c r="L32" s="88">
        <v>11878.31</v>
      </c>
      <c r="M32" s="88">
        <v>2216</v>
      </c>
      <c r="N32" s="90" t="s">
        <v>812</v>
      </c>
      <c r="O32" s="91" t="s">
        <v>45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86">
        <v>19</v>
      </c>
      <c r="B33" s="86">
        <v>19</v>
      </c>
      <c r="C33" s="87" t="s">
        <v>826</v>
      </c>
      <c r="D33" s="88">
        <v>234</v>
      </c>
      <c r="E33" s="88">
        <v>607.70000000000005</v>
      </c>
      <c r="F33" s="98">
        <f>(D33-E33)/E33</f>
        <v>-0.61494158301793655</v>
      </c>
      <c r="G33" s="88">
        <v>48</v>
      </c>
      <c r="H33" s="89">
        <v>3</v>
      </c>
      <c r="I33" s="89">
        <f>G33/H33</f>
        <v>16</v>
      </c>
      <c r="J33" s="89">
        <v>2</v>
      </c>
      <c r="K33" s="89">
        <v>3</v>
      </c>
      <c r="L33" s="88">
        <v>5857.63</v>
      </c>
      <c r="M33" s="88">
        <v>1149</v>
      </c>
      <c r="N33" s="90">
        <v>44897</v>
      </c>
      <c r="O33" s="91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86">
        <v>23</v>
      </c>
      <c r="C34" s="87" t="s">
        <v>680</v>
      </c>
      <c r="D34" s="88">
        <v>207</v>
      </c>
      <c r="E34" s="88">
        <v>349</v>
      </c>
      <c r="F34" s="98">
        <f>(D34-E34)/E34</f>
        <v>-0.40687679083094558</v>
      </c>
      <c r="G34" s="88">
        <v>39</v>
      </c>
      <c r="H34" s="89">
        <v>2</v>
      </c>
      <c r="I34" s="89">
        <f>G34/H34</f>
        <v>19.5</v>
      </c>
      <c r="J34" s="89">
        <v>2</v>
      </c>
      <c r="K34" s="89">
        <v>18</v>
      </c>
      <c r="L34" s="88">
        <v>644767.82999999996</v>
      </c>
      <c r="M34" s="88">
        <v>99135</v>
      </c>
      <c r="N34" s="90">
        <v>44792</v>
      </c>
      <c r="O34" s="91" t="s">
        <v>39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410731.75999999989</v>
      </c>
      <c r="E35" s="108">
        <v>120399.82</v>
      </c>
      <c r="F35" s="109">
        <f>(D35-E35)/E35</f>
        <v>2.4113984555790853</v>
      </c>
      <c r="G35" s="108">
        <f>SUM(G23:G34)</f>
        <v>56545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4.75" customHeight="1">
      <c r="A37" s="86">
        <v>21</v>
      </c>
      <c r="B37" s="86">
        <v>10</v>
      </c>
      <c r="C37" s="87" t="s">
        <v>824</v>
      </c>
      <c r="D37" s="88">
        <v>200.07</v>
      </c>
      <c r="E37" s="88">
        <v>4243.4799999999996</v>
      </c>
      <c r="F37" s="98">
        <f>(D37-E37)/E37</f>
        <v>-0.9528523758801738</v>
      </c>
      <c r="G37" s="88">
        <v>27</v>
      </c>
      <c r="H37" s="89">
        <v>2</v>
      </c>
      <c r="I37" s="89">
        <f>G37/H37</f>
        <v>13.5</v>
      </c>
      <c r="J37" s="89">
        <v>2</v>
      </c>
      <c r="K37" s="89">
        <v>3</v>
      </c>
      <c r="L37" s="88">
        <v>22435.74</v>
      </c>
      <c r="M37" s="88">
        <v>3550</v>
      </c>
      <c r="N37" s="90">
        <v>44897</v>
      </c>
      <c r="O37" s="91" t="s">
        <v>825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86">
        <v>25</v>
      </c>
      <c r="C38" s="87" t="s">
        <v>788</v>
      </c>
      <c r="D38" s="88">
        <v>86.9</v>
      </c>
      <c r="E38" s="88">
        <v>263.8</v>
      </c>
      <c r="F38" s="98">
        <f>(D38-E38)/E38</f>
        <v>-0.67058377558756632</v>
      </c>
      <c r="G38" s="88">
        <v>23</v>
      </c>
      <c r="H38" s="89">
        <v>4</v>
      </c>
      <c r="I38" s="89">
        <f>G38/H38</f>
        <v>5.75</v>
      </c>
      <c r="J38" s="89">
        <v>2</v>
      </c>
      <c r="K38" s="89">
        <v>6</v>
      </c>
      <c r="L38" s="88">
        <v>29302.81</v>
      </c>
      <c r="M38" s="88">
        <v>5708</v>
      </c>
      <c r="N38" s="90">
        <v>44876</v>
      </c>
      <c r="O38" s="91" t="s">
        <v>789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s="97" customFormat="1" ht="25.35" customHeight="1">
      <c r="A39" s="86">
        <v>23</v>
      </c>
      <c r="B39" s="86">
        <v>33</v>
      </c>
      <c r="C39" s="87" t="s">
        <v>808</v>
      </c>
      <c r="D39" s="88">
        <v>76</v>
      </c>
      <c r="E39" s="88">
        <v>20</v>
      </c>
      <c r="F39" s="98">
        <f>(D39-E39)/E39</f>
        <v>2.8</v>
      </c>
      <c r="G39" s="88">
        <v>16</v>
      </c>
      <c r="H39" s="89" t="s">
        <v>36</v>
      </c>
      <c r="I39" s="89" t="s">
        <v>36</v>
      </c>
      <c r="J39" s="89">
        <v>1</v>
      </c>
      <c r="K39" s="89">
        <v>4</v>
      </c>
      <c r="L39" s="88">
        <v>6553</v>
      </c>
      <c r="M39" s="88">
        <v>1243</v>
      </c>
      <c r="N39" s="90">
        <v>44890</v>
      </c>
      <c r="O39" s="91" t="s">
        <v>65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customFormat="1" ht="25.35" customHeight="1">
      <c r="A40" s="86">
        <v>24</v>
      </c>
      <c r="B40" s="86" t="s">
        <v>846</v>
      </c>
      <c r="C40" s="28" t="s">
        <v>626</v>
      </c>
      <c r="D40" s="41">
        <v>66.5</v>
      </c>
      <c r="E40" s="89" t="s">
        <v>36</v>
      </c>
      <c r="F40" s="89" t="s">
        <v>36</v>
      </c>
      <c r="G40" s="41">
        <v>13</v>
      </c>
      <c r="H40" s="39">
        <v>1</v>
      </c>
      <c r="I40" s="39">
        <f>G40/H40</f>
        <v>13</v>
      </c>
      <c r="J40" s="39">
        <v>1</v>
      </c>
      <c r="K40" s="89" t="s">
        <v>36</v>
      </c>
      <c r="L40" s="41">
        <v>250831.03</v>
      </c>
      <c r="M40" s="41">
        <v>38976</v>
      </c>
      <c r="N40" s="37">
        <v>44736</v>
      </c>
      <c r="O40" s="36" t="s">
        <v>45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86">
        <v>25</v>
      </c>
      <c r="B41" s="86" t="s">
        <v>846</v>
      </c>
      <c r="C41" s="87" t="s">
        <v>750</v>
      </c>
      <c r="D41" s="88">
        <v>46.5</v>
      </c>
      <c r="E41" s="89" t="s">
        <v>36</v>
      </c>
      <c r="F41" s="89" t="s">
        <v>36</v>
      </c>
      <c r="G41" s="88">
        <v>9</v>
      </c>
      <c r="H41" s="89">
        <v>1</v>
      </c>
      <c r="I41" s="89">
        <f>G41/H41</f>
        <v>9</v>
      </c>
      <c r="J41" s="89">
        <v>1</v>
      </c>
      <c r="K41" s="89">
        <v>9</v>
      </c>
      <c r="L41" s="88">
        <v>83937.03</v>
      </c>
      <c r="M41" s="88">
        <v>16916</v>
      </c>
      <c r="N41" s="90">
        <v>44855</v>
      </c>
      <c r="O41" s="91" t="s">
        <v>48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ht="25.35" customHeight="1">
      <c r="A42" s="86">
        <v>26</v>
      </c>
      <c r="B42" s="86" t="s">
        <v>846</v>
      </c>
      <c r="C42" s="87" t="s">
        <v>773</v>
      </c>
      <c r="D42" s="88">
        <v>42</v>
      </c>
      <c r="E42" s="89" t="s">
        <v>36</v>
      </c>
      <c r="F42" s="89" t="s">
        <v>36</v>
      </c>
      <c r="G42" s="88">
        <v>8</v>
      </c>
      <c r="H42" s="89">
        <v>1</v>
      </c>
      <c r="I42" s="89">
        <f>G42/H42</f>
        <v>8</v>
      </c>
      <c r="J42" s="89">
        <v>1</v>
      </c>
      <c r="K42" s="89" t="s">
        <v>36</v>
      </c>
      <c r="L42" s="88">
        <v>103897.05</v>
      </c>
      <c r="M42" s="88">
        <v>16125</v>
      </c>
      <c r="N42" s="90">
        <v>44869</v>
      </c>
      <c r="O42" s="91" t="s">
        <v>48</v>
      </c>
    </row>
    <row r="43" spans="1:27" ht="25.35" customHeight="1">
      <c r="A43" s="86">
        <v>27</v>
      </c>
      <c r="B43" s="86">
        <v>28</v>
      </c>
      <c r="C43" s="87" t="s">
        <v>821</v>
      </c>
      <c r="D43" s="88">
        <v>27.5</v>
      </c>
      <c r="E43" s="89">
        <v>136.80000000000001</v>
      </c>
      <c r="F43" s="98">
        <f>(D43-E43)/E43</f>
        <v>-0.79897660818713456</v>
      </c>
      <c r="G43" s="88">
        <v>5</v>
      </c>
      <c r="H43" s="89">
        <v>2</v>
      </c>
      <c r="I43" s="89">
        <f>G43/H43</f>
        <v>2.5</v>
      </c>
      <c r="J43" s="89">
        <v>7</v>
      </c>
      <c r="K43" s="89">
        <v>3</v>
      </c>
      <c r="L43" s="88">
        <v>746</v>
      </c>
      <c r="M43" s="88">
        <v>163</v>
      </c>
      <c r="N43" s="90">
        <v>44897</v>
      </c>
      <c r="O43" s="91" t="s">
        <v>81</v>
      </c>
    </row>
    <row r="44" spans="1:27" s="97" customFormat="1" ht="25.35" customHeight="1">
      <c r="A44" s="86">
        <v>28</v>
      </c>
      <c r="B44" s="86" t="s">
        <v>846</v>
      </c>
      <c r="C44" s="87" t="s">
        <v>847</v>
      </c>
      <c r="D44" s="88">
        <v>16</v>
      </c>
      <c r="E44" s="89" t="s">
        <v>36</v>
      </c>
      <c r="F44" s="89" t="s">
        <v>36</v>
      </c>
      <c r="G44" s="88">
        <v>2</v>
      </c>
      <c r="H44" s="89">
        <v>2</v>
      </c>
      <c r="I44" s="89">
        <f>G44/H44</f>
        <v>1</v>
      </c>
      <c r="J44" s="89">
        <v>2</v>
      </c>
      <c r="K44" s="89">
        <v>3</v>
      </c>
      <c r="L44" s="88">
        <v>868.4</v>
      </c>
      <c r="M44" s="88">
        <v>151</v>
      </c>
      <c r="N44" s="90">
        <v>44897</v>
      </c>
      <c r="O44" s="91" t="s">
        <v>482</v>
      </c>
      <c r="T44" s="96"/>
      <c r="V44" s="106"/>
      <c r="W44" s="93"/>
    </row>
    <row r="45" spans="1:27" s="97" customFormat="1" ht="25.35" customHeight="1">
      <c r="A45" s="86"/>
      <c r="B45" s="86"/>
      <c r="C45" s="117" t="s">
        <v>123</v>
      </c>
      <c r="D45" s="108">
        <f>SUM(D35:D44)</f>
        <v>411293.22999999992</v>
      </c>
      <c r="E45" s="110">
        <v>122962.34</v>
      </c>
      <c r="F45" s="109">
        <f>(D45-E45)/E45</f>
        <v>2.3448715273310503</v>
      </c>
      <c r="G45" s="108">
        <f>SUM(G35:G44)</f>
        <v>56648</v>
      </c>
      <c r="H45" s="89"/>
      <c r="I45" s="89"/>
      <c r="J45" s="89"/>
      <c r="K45" s="89"/>
      <c r="L45" s="88"/>
      <c r="M45" s="88"/>
      <c r="N45" s="90"/>
      <c r="O45" s="91"/>
      <c r="T45" s="96"/>
      <c r="V45" s="106"/>
      <c r="W45" s="93"/>
    </row>
    <row r="46" spans="1:27" ht="25.35" customHeight="1">
      <c r="T46" s="7"/>
      <c r="V46" s="26"/>
      <c r="W46" s="32"/>
    </row>
    <row r="47" spans="1:27" ht="14.1" customHeight="1">
      <c r="T47" s="7"/>
      <c r="V47" s="26"/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sheetPr codeName="Sheet6"/>
  <dimension ref="A1:AA83"/>
  <sheetViews>
    <sheetView topLeftCell="A17"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831</v>
      </c>
      <c r="E6" s="4" t="s">
        <v>819</v>
      </c>
      <c r="F6" s="130"/>
      <c r="G6" s="4" t="s">
        <v>831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75" t="s">
        <v>832</v>
      </c>
      <c r="E10" s="75" t="s">
        <v>820</v>
      </c>
      <c r="F10" s="130"/>
      <c r="G10" s="75" t="s">
        <v>832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sheetPr codeName="Sheet7"/>
  <dimension ref="A1:AA74"/>
  <sheetViews>
    <sheetView topLeftCell="A6" zoomScale="60" zoomScaleNormal="60" workbookViewId="0">
      <selection activeCell="T35" sqref="T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819</v>
      </c>
      <c r="E6" s="4" t="s">
        <v>806</v>
      </c>
      <c r="F6" s="130"/>
      <c r="G6" s="4" t="s">
        <v>819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820</v>
      </c>
      <c r="E10" s="75" t="s">
        <v>807</v>
      </c>
      <c r="F10" s="130"/>
      <c r="G10" s="75" t="s">
        <v>820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sheetPr codeName="Sheet8"/>
  <dimension ref="A1:AA74"/>
  <sheetViews>
    <sheetView topLeftCell="A16" zoomScale="60" zoomScaleNormal="60" workbookViewId="0">
      <selection activeCell="X45" sqref="X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806</v>
      </c>
      <c r="E6" s="4" t="s">
        <v>795</v>
      </c>
      <c r="F6" s="130"/>
      <c r="G6" s="4" t="s">
        <v>806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807</v>
      </c>
      <c r="E10" s="75" t="s">
        <v>794</v>
      </c>
      <c r="F10" s="130"/>
      <c r="G10" s="75" t="s">
        <v>807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sheetPr codeName="Sheet9"/>
  <dimension ref="A1:AB73"/>
  <sheetViews>
    <sheetView topLeftCell="A9" zoomScale="60" zoomScaleNormal="60" workbookViewId="0">
      <selection activeCell="V42" sqref="V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795</v>
      </c>
      <c r="E6" s="4" t="s">
        <v>786</v>
      </c>
      <c r="F6" s="130"/>
      <c r="G6" s="4" t="s">
        <v>795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794</v>
      </c>
      <c r="E10" s="75" t="s">
        <v>784</v>
      </c>
      <c r="F10" s="130"/>
      <c r="G10" s="75" t="s">
        <v>794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sheetPr codeName="Sheet10"/>
  <dimension ref="A1:AC75"/>
  <sheetViews>
    <sheetView topLeftCell="A11" zoomScale="60" zoomScaleNormal="60" workbookViewId="0">
      <selection activeCell="C29" sqref="C29:O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783</v>
      </c>
      <c r="E6" s="4" t="s">
        <v>787</v>
      </c>
      <c r="F6" s="130"/>
      <c r="G6" s="4" t="s">
        <v>786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 ht="19.5">
      <c r="A10" s="127"/>
      <c r="B10" s="127"/>
      <c r="C10" s="130"/>
      <c r="D10" s="75" t="s">
        <v>784</v>
      </c>
      <c r="E10" s="75" t="s">
        <v>778</v>
      </c>
      <c r="F10" s="130"/>
      <c r="G10" s="75" t="s">
        <v>785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sheetPr codeName="Sheet11"/>
  <dimension ref="A1:AC75"/>
  <sheetViews>
    <sheetView topLeftCell="A9" zoomScale="60" zoomScaleNormal="60" workbookViewId="0">
      <selection activeCell="J34" sqref="J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777</v>
      </c>
      <c r="E6" s="4" t="s">
        <v>769</v>
      </c>
      <c r="F6" s="130"/>
      <c r="G6" s="4" t="s">
        <v>777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778</v>
      </c>
      <c r="E10" s="75" t="s">
        <v>770</v>
      </c>
      <c r="F10" s="130"/>
      <c r="G10" s="75" t="s">
        <v>778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sheetPr codeName="Sheet12"/>
  <dimension ref="A1:AC76"/>
  <sheetViews>
    <sheetView topLeftCell="A10" zoomScale="60" zoomScaleNormal="60" workbookViewId="0">
      <selection activeCell="R40" sqref="R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3.140625" style="1" customWidth="1"/>
    <col min="25" max="25" width="12.5703125" style="1" bestFit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769</v>
      </c>
      <c r="E6" s="4" t="s">
        <v>755</v>
      </c>
      <c r="F6" s="130"/>
      <c r="G6" s="4" t="s">
        <v>769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26"/>
      <c r="Y9" s="32"/>
    </row>
    <row r="10" spans="1:27">
      <c r="A10" s="127"/>
      <c r="B10" s="127"/>
      <c r="C10" s="130"/>
      <c r="D10" s="75" t="s">
        <v>770</v>
      </c>
      <c r="E10" s="75" t="s">
        <v>756</v>
      </c>
      <c r="F10" s="130"/>
      <c r="G10" s="75" t="s">
        <v>770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3"/>
      <c r="Y10" s="32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sheetPr codeName="Sheet13"/>
  <dimension ref="A1:AB69"/>
  <sheetViews>
    <sheetView topLeftCell="A4" zoomScale="60" zoomScaleNormal="60" workbookViewId="0">
      <selection activeCell="E40" sqref="E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755</v>
      </c>
      <c r="E6" s="4" t="s">
        <v>746</v>
      </c>
      <c r="F6" s="130"/>
      <c r="G6" s="4" t="s">
        <v>755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756</v>
      </c>
      <c r="E10" s="75" t="s">
        <v>747</v>
      </c>
      <c r="F10" s="130"/>
      <c r="G10" s="75" t="s">
        <v>756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sheetPr codeName="Sheet14"/>
  <dimension ref="A1:AC72"/>
  <sheetViews>
    <sheetView topLeftCell="A9" zoomScale="60" zoomScaleNormal="60" workbookViewId="0">
      <selection activeCell="Q30" sqref="Q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1.570312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746</v>
      </c>
      <c r="E6" s="4" t="s">
        <v>742</v>
      </c>
      <c r="F6" s="130"/>
      <c r="G6" s="4" t="s">
        <v>746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3"/>
      <c r="X9" s="32"/>
      <c r="Y9" s="32"/>
      <c r="Z9" s="26"/>
    </row>
    <row r="10" spans="1:28">
      <c r="A10" s="127"/>
      <c r="B10" s="127"/>
      <c r="C10" s="130"/>
      <c r="D10" s="75" t="s">
        <v>747</v>
      </c>
      <c r="E10" s="75" t="s">
        <v>743</v>
      </c>
      <c r="F10" s="130"/>
      <c r="G10" s="75" t="s">
        <v>747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FAEF-BF28-4D97-9EB8-AFE69F006C88}">
  <dimension ref="A1:AA75"/>
  <sheetViews>
    <sheetView zoomScale="60" zoomScaleNormal="60" workbookViewId="0">
      <selection activeCell="D53" sqref="D5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925</v>
      </c>
      <c r="F1" s="2"/>
      <c r="G1" s="2"/>
      <c r="H1" s="2"/>
      <c r="I1" s="2"/>
    </row>
    <row r="2" spans="1:25" ht="19.5" customHeight="1">
      <c r="E2" s="2" t="s">
        <v>926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927</v>
      </c>
      <c r="E6" s="4" t="s">
        <v>914</v>
      </c>
      <c r="F6" s="130"/>
      <c r="G6" s="4" t="s">
        <v>927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928</v>
      </c>
      <c r="E10" s="4" t="s">
        <v>915</v>
      </c>
      <c r="F10" s="130"/>
      <c r="G10" s="4" t="s">
        <v>928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7"/>
      <c r="V10" s="26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W12" s="56"/>
      <c r="X12" s="26"/>
      <c r="Y12" s="7"/>
    </row>
    <row r="13" spans="1:25" s="97" customFormat="1" ht="25.9" customHeight="1">
      <c r="A13" s="86">
        <v>1</v>
      </c>
      <c r="B13" s="86">
        <v>1</v>
      </c>
      <c r="C13" s="87" t="s">
        <v>850</v>
      </c>
      <c r="D13" s="88">
        <v>49075.46</v>
      </c>
      <c r="E13" s="88">
        <v>63625.29</v>
      </c>
      <c r="F13" s="98">
        <f>(D13-E13)/E13</f>
        <v>-0.22867997929754036</v>
      </c>
      <c r="G13" s="88">
        <v>5633</v>
      </c>
      <c r="H13" s="89">
        <v>70</v>
      </c>
      <c r="I13" s="89">
        <f t="shared" ref="I13:I22" si="0">G13/H13</f>
        <v>80.471428571428575</v>
      </c>
      <c r="J13" s="89">
        <v>15</v>
      </c>
      <c r="K13" s="89">
        <v>9</v>
      </c>
      <c r="L13" s="88">
        <v>2514391.48</v>
      </c>
      <c r="M13" s="88">
        <v>333055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9" customHeight="1">
      <c r="A14" s="86">
        <v>2</v>
      </c>
      <c r="B14" s="86">
        <v>3</v>
      </c>
      <c r="C14" s="87" t="s">
        <v>924</v>
      </c>
      <c r="D14" s="88">
        <v>47537.07</v>
      </c>
      <c r="E14" s="88">
        <v>49887.18</v>
      </c>
      <c r="F14" s="98">
        <f>(D14-E14)/E14</f>
        <v>-4.7108495609493269E-2</v>
      </c>
      <c r="G14" s="88">
        <v>9352</v>
      </c>
      <c r="H14" s="89">
        <v>121</v>
      </c>
      <c r="I14" s="89">
        <f t="shared" si="0"/>
        <v>77.289256198347104</v>
      </c>
      <c r="J14" s="89">
        <v>18</v>
      </c>
      <c r="K14" s="89">
        <v>2</v>
      </c>
      <c r="L14" s="88">
        <v>107052.14</v>
      </c>
      <c r="M14" s="88">
        <v>21194</v>
      </c>
      <c r="N14" s="90">
        <v>44960</v>
      </c>
      <c r="O14" s="91" t="s">
        <v>922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9" customHeight="1">
      <c r="A15" s="86">
        <v>3</v>
      </c>
      <c r="B15" s="86">
        <v>2</v>
      </c>
      <c r="C15" s="28" t="s">
        <v>916</v>
      </c>
      <c r="D15" s="41">
        <v>33980.870000000003</v>
      </c>
      <c r="E15" s="41">
        <v>53186.09</v>
      </c>
      <c r="F15" s="98">
        <f>(D15-E15)/E15</f>
        <v>-0.36109479000994421</v>
      </c>
      <c r="G15" s="41">
        <v>4932</v>
      </c>
      <c r="H15" s="41">
        <v>86</v>
      </c>
      <c r="I15" s="89">
        <f t="shared" si="0"/>
        <v>57.348837209302324</v>
      </c>
      <c r="J15" s="41">
        <v>12</v>
      </c>
      <c r="K15" s="39">
        <v>2</v>
      </c>
      <c r="L15" s="41">
        <v>128943.57</v>
      </c>
      <c r="M15" s="41">
        <v>19677</v>
      </c>
      <c r="N15" s="78">
        <v>44960</v>
      </c>
      <c r="O15" s="36" t="s">
        <v>62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9" customHeight="1">
      <c r="A16" s="86">
        <v>4</v>
      </c>
      <c r="B16" s="86">
        <v>4</v>
      </c>
      <c r="C16" s="87" t="s">
        <v>836</v>
      </c>
      <c r="D16" s="88">
        <v>31002.95</v>
      </c>
      <c r="E16" s="88">
        <v>31549.01</v>
      </c>
      <c r="F16" s="98">
        <f>(D16-E16)/E16</f>
        <v>-1.7308308564991347E-2</v>
      </c>
      <c r="G16" s="88">
        <v>5511</v>
      </c>
      <c r="H16" s="89">
        <v>95</v>
      </c>
      <c r="I16" s="89">
        <f t="shared" si="0"/>
        <v>58.010526315789477</v>
      </c>
      <c r="J16" s="89">
        <v>19</v>
      </c>
      <c r="K16" s="89">
        <v>8</v>
      </c>
      <c r="L16" s="88">
        <v>888949.41</v>
      </c>
      <c r="M16" s="88">
        <v>165422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9" customHeight="1">
      <c r="A17" s="86">
        <v>5</v>
      </c>
      <c r="B17" s="86" t="s">
        <v>34</v>
      </c>
      <c r="C17" s="87" t="s">
        <v>931</v>
      </c>
      <c r="D17" s="88">
        <v>28217.79</v>
      </c>
      <c r="E17" s="98" t="s">
        <v>36</v>
      </c>
      <c r="F17" s="98" t="s">
        <v>36</v>
      </c>
      <c r="G17" s="88">
        <v>4049</v>
      </c>
      <c r="H17" s="89">
        <v>53</v>
      </c>
      <c r="I17" s="89">
        <f t="shared" si="0"/>
        <v>76.396226415094333</v>
      </c>
      <c r="J17" s="89">
        <v>19</v>
      </c>
      <c r="K17" s="89">
        <v>1</v>
      </c>
      <c r="L17" s="88">
        <v>30540.62</v>
      </c>
      <c r="M17" s="88">
        <v>4518</v>
      </c>
      <c r="N17" s="90">
        <v>44967</v>
      </c>
      <c r="O17" s="91" t="s">
        <v>539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9" customHeight="1">
      <c r="A18" s="86">
        <v>6</v>
      </c>
      <c r="B18" s="86" t="s">
        <v>34</v>
      </c>
      <c r="C18" s="87" t="s">
        <v>932</v>
      </c>
      <c r="D18" s="88">
        <v>27544.65</v>
      </c>
      <c r="E18" s="88" t="s">
        <v>36</v>
      </c>
      <c r="F18" s="98" t="s">
        <v>36</v>
      </c>
      <c r="G18" s="88">
        <v>3744</v>
      </c>
      <c r="H18" s="89">
        <v>17</v>
      </c>
      <c r="I18" s="89">
        <f t="shared" si="0"/>
        <v>220.23529411764707</v>
      </c>
      <c r="J18" s="89">
        <v>8</v>
      </c>
      <c r="K18" s="89">
        <v>1</v>
      </c>
      <c r="L18" s="88">
        <v>63822.82</v>
      </c>
      <c r="M18" s="88">
        <v>7478</v>
      </c>
      <c r="N18" s="90">
        <v>44967</v>
      </c>
      <c r="O18" s="91" t="s">
        <v>933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9" customHeight="1">
      <c r="A19" s="86">
        <v>7</v>
      </c>
      <c r="B19" s="86" t="s">
        <v>34</v>
      </c>
      <c r="C19" s="87" t="s">
        <v>934</v>
      </c>
      <c r="D19" s="88">
        <v>15923.95</v>
      </c>
      <c r="E19" s="88" t="s">
        <v>36</v>
      </c>
      <c r="F19" s="98" t="s">
        <v>36</v>
      </c>
      <c r="G19" s="88">
        <v>2182</v>
      </c>
      <c r="H19" s="89">
        <v>45</v>
      </c>
      <c r="I19" s="89">
        <f t="shared" si="0"/>
        <v>48.488888888888887</v>
      </c>
      <c r="J19" s="89">
        <v>10</v>
      </c>
      <c r="K19" s="89">
        <v>1</v>
      </c>
      <c r="L19" s="88">
        <v>16670.34</v>
      </c>
      <c r="M19" s="88">
        <v>2290</v>
      </c>
      <c r="N19" s="90">
        <v>44967</v>
      </c>
      <c r="O19" s="91" t="s">
        <v>935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9" customHeight="1">
      <c r="A20" s="86">
        <v>8</v>
      </c>
      <c r="B20" s="86">
        <v>5</v>
      </c>
      <c r="C20" s="87" t="s">
        <v>863</v>
      </c>
      <c r="D20" s="88">
        <v>13505.84</v>
      </c>
      <c r="E20" s="88">
        <v>18460.419999999998</v>
      </c>
      <c r="F20" s="98">
        <f>(D20-E20)/E20</f>
        <v>-0.26838934325437874</v>
      </c>
      <c r="G20" s="88">
        <v>1856</v>
      </c>
      <c r="H20" s="89">
        <v>31</v>
      </c>
      <c r="I20" s="89">
        <f t="shared" si="0"/>
        <v>59.87096774193548</v>
      </c>
      <c r="J20" s="89">
        <v>4</v>
      </c>
      <c r="K20" s="89">
        <v>7</v>
      </c>
      <c r="L20" s="88">
        <v>861815.79999999993</v>
      </c>
      <c r="M20" s="88">
        <v>129040</v>
      </c>
      <c r="N20" s="90">
        <v>44925</v>
      </c>
      <c r="O20" s="91" t="s">
        <v>314</v>
      </c>
      <c r="P20" s="92"/>
      <c r="Q20" s="93"/>
      <c r="R20" s="99"/>
      <c r="S20" s="93"/>
      <c r="T20" s="120"/>
      <c r="U20" s="120"/>
      <c r="V20" s="122"/>
      <c r="W20" s="93"/>
      <c r="X20" s="122"/>
      <c r="Y20" s="123"/>
    </row>
    <row r="21" spans="1:27" s="97" customFormat="1" ht="25.9" customHeight="1">
      <c r="A21" s="86">
        <v>9</v>
      </c>
      <c r="B21" s="86">
        <v>6</v>
      </c>
      <c r="C21" s="87" t="s">
        <v>908</v>
      </c>
      <c r="D21" s="88">
        <v>11029.81</v>
      </c>
      <c r="E21" s="88">
        <v>16452.509999999998</v>
      </c>
      <c r="F21" s="98">
        <f>(D21-E21)/E21</f>
        <v>-0.32959712530185359</v>
      </c>
      <c r="G21" s="88">
        <v>1571</v>
      </c>
      <c r="H21" s="89">
        <v>39</v>
      </c>
      <c r="I21" s="89">
        <f t="shared" si="0"/>
        <v>40.282051282051285</v>
      </c>
      <c r="J21" s="89">
        <v>10</v>
      </c>
      <c r="K21" s="89">
        <v>3</v>
      </c>
      <c r="L21" s="88">
        <v>69284.399999999994</v>
      </c>
      <c r="M21" s="88">
        <v>10302</v>
      </c>
      <c r="N21" s="90">
        <v>44953</v>
      </c>
      <c r="O21" s="91" t="s">
        <v>48</v>
      </c>
      <c r="P21" s="92"/>
      <c r="Q21" s="93"/>
      <c r="R21" s="99"/>
      <c r="S21" s="93"/>
      <c r="T21" s="120"/>
      <c r="U21" s="120"/>
      <c r="V21" s="122"/>
      <c r="W21" s="93"/>
      <c r="X21" s="122"/>
      <c r="Y21" s="123"/>
    </row>
    <row r="22" spans="1:27" s="97" customFormat="1" ht="25.9" customHeight="1">
      <c r="A22" s="86">
        <v>10</v>
      </c>
      <c r="B22" s="86" t="s">
        <v>34</v>
      </c>
      <c r="C22" s="87" t="s">
        <v>938</v>
      </c>
      <c r="D22" s="88">
        <v>5585.51</v>
      </c>
      <c r="E22" s="88" t="s">
        <v>36</v>
      </c>
      <c r="F22" s="98" t="s">
        <v>36</v>
      </c>
      <c r="G22" s="88">
        <v>752</v>
      </c>
      <c r="H22" s="89">
        <v>25</v>
      </c>
      <c r="I22" s="89">
        <f t="shared" si="0"/>
        <v>30.08</v>
      </c>
      <c r="J22" s="89">
        <v>9</v>
      </c>
      <c r="K22" s="89">
        <v>1</v>
      </c>
      <c r="L22" s="88">
        <v>5585.51</v>
      </c>
      <c r="M22" s="88">
        <v>752</v>
      </c>
      <c r="N22" s="90">
        <v>44967</v>
      </c>
      <c r="O22" s="91" t="s">
        <v>50</v>
      </c>
      <c r="P22" s="92"/>
      <c r="Q22" s="93"/>
      <c r="R22" s="99"/>
      <c r="S22" s="93"/>
      <c r="T22" s="120"/>
      <c r="U22" s="120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263403.90000000002</v>
      </c>
      <c r="E23" s="108">
        <v>265965.95</v>
      </c>
      <c r="F23" s="109">
        <f>(D23-E23)/E23</f>
        <v>-9.6330000137235163E-3</v>
      </c>
      <c r="G23" s="108">
        <f>SUM(G13:G22)</f>
        <v>39582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22"/>
      <c r="W23" s="93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93"/>
    </row>
    <row r="25" spans="1:27" s="97" customFormat="1" ht="25.9" customHeight="1">
      <c r="A25" s="86">
        <v>11</v>
      </c>
      <c r="B25" s="86">
        <v>9</v>
      </c>
      <c r="C25" s="87" t="s">
        <v>900</v>
      </c>
      <c r="D25" s="88">
        <v>4762.66</v>
      </c>
      <c r="E25" s="88">
        <v>7966.67</v>
      </c>
      <c r="F25" s="98">
        <f>(D25-E25)/E25</f>
        <v>-0.40217681917287901</v>
      </c>
      <c r="G25" s="88">
        <v>662</v>
      </c>
      <c r="H25" s="89">
        <v>14</v>
      </c>
      <c r="I25" s="89">
        <f>G25/H25</f>
        <v>47.285714285714285</v>
      </c>
      <c r="J25" s="89">
        <v>4</v>
      </c>
      <c r="K25" s="89">
        <v>4</v>
      </c>
      <c r="L25" s="88">
        <v>84644.86</v>
      </c>
      <c r="M25" s="88">
        <v>12686</v>
      </c>
      <c r="N25" s="90">
        <v>44946</v>
      </c>
      <c r="O25" s="91" t="s">
        <v>920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9" customHeight="1">
      <c r="A26" s="86">
        <v>12</v>
      </c>
      <c r="B26" s="86">
        <v>7</v>
      </c>
      <c r="C26" s="87" t="s">
        <v>919</v>
      </c>
      <c r="D26" s="88">
        <v>4388.6499999999996</v>
      </c>
      <c r="E26" s="88">
        <v>10685.61</v>
      </c>
      <c r="F26" s="98">
        <f>(D26-E26)/E26</f>
        <v>-0.58929345166069136</v>
      </c>
      <c r="G26" s="88">
        <v>671</v>
      </c>
      <c r="H26" s="89">
        <v>18</v>
      </c>
      <c r="I26" s="89">
        <f>G26/H26</f>
        <v>37.277777777777779</v>
      </c>
      <c r="J26" s="89">
        <v>8</v>
      </c>
      <c r="K26" s="89">
        <v>2</v>
      </c>
      <c r="L26" s="88">
        <v>19001.580000000002</v>
      </c>
      <c r="M26" s="88">
        <v>2974</v>
      </c>
      <c r="N26" s="90">
        <v>44960</v>
      </c>
      <c r="O26" s="91" t="s">
        <v>41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9" customHeight="1">
      <c r="A27" s="86">
        <v>13</v>
      </c>
      <c r="B27" s="86" t="s">
        <v>34</v>
      </c>
      <c r="C27" s="87" t="s">
        <v>930</v>
      </c>
      <c r="D27" s="88">
        <v>3876</v>
      </c>
      <c r="E27" s="98" t="s">
        <v>36</v>
      </c>
      <c r="F27" s="98" t="s">
        <v>36</v>
      </c>
      <c r="G27" s="88">
        <v>569</v>
      </c>
      <c r="H27" s="98" t="s">
        <v>36</v>
      </c>
      <c r="I27" s="98" t="s">
        <v>36</v>
      </c>
      <c r="J27" s="89">
        <v>9</v>
      </c>
      <c r="K27" s="89">
        <v>1</v>
      </c>
      <c r="L27" s="88">
        <v>3876</v>
      </c>
      <c r="M27" s="88">
        <v>569</v>
      </c>
      <c r="N27" s="90">
        <v>44967</v>
      </c>
      <c r="O27" s="91" t="s">
        <v>65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9" customHeight="1">
      <c r="A28" s="86">
        <v>14</v>
      </c>
      <c r="B28" s="86">
        <v>11</v>
      </c>
      <c r="C28" s="87" t="s">
        <v>865</v>
      </c>
      <c r="D28" s="89">
        <v>3385.74</v>
      </c>
      <c r="E28" s="89">
        <v>3981.22</v>
      </c>
      <c r="F28" s="98">
        <f t="shared" ref="F28:F33" si="1">(D28-E28)/E28</f>
        <v>-0.14957224167466254</v>
      </c>
      <c r="G28" s="88">
        <v>691</v>
      </c>
      <c r="H28" s="89">
        <v>18</v>
      </c>
      <c r="I28" s="89">
        <f>G28/H28</f>
        <v>38.388888888888886</v>
      </c>
      <c r="J28" s="89">
        <v>9</v>
      </c>
      <c r="K28" s="89">
        <v>7</v>
      </c>
      <c r="L28" s="88">
        <v>150247.96000000002</v>
      </c>
      <c r="M28" s="88">
        <v>30349</v>
      </c>
      <c r="N28" s="90">
        <v>44925</v>
      </c>
      <c r="O28" s="91" t="s">
        <v>876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9" customHeight="1">
      <c r="A29" s="86">
        <v>15</v>
      </c>
      <c r="B29" s="86">
        <v>14</v>
      </c>
      <c r="C29" s="87" t="s">
        <v>907</v>
      </c>
      <c r="D29" s="88">
        <v>3235.1</v>
      </c>
      <c r="E29" s="88">
        <v>3867.42</v>
      </c>
      <c r="F29" s="98">
        <f t="shared" si="1"/>
        <v>-0.16349918033210775</v>
      </c>
      <c r="G29" s="88">
        <v>510</v>
      </c>
      <c r="H29" s="89">
        <v>16</v>
      </c>
      <c r="I29" s="89">
        <f>G29/H29</f>
        <v>31.875</v>
      </c>
      <c r="J29" s="89">
        <v>8</v>
      </c>
      <c r="K29" s="89">
        <v>3</v>
      </c>
      <c r="L29" s="88">
        <v>25318.14</v>
      </c>
      <c r="M29" s="88">
        <v>4282</v>
      </c>
      <c r="N29" s="90">
        <v>44953</v>
      </c>
      <c r="O29" s="91" t="s">
        <v>48</v>
      </c>
      <c r="P29" s="92"/>
      <c r="Q29" s="93"/>
      <c r="R29" s="99"/>
      <c r="S29" s="93"/>
      <c r="V29" s="125"/>
      <c r="W29" s="93"/>
      <c r="X29" s="122"/>
      <c r="Y29" s="123"/>
    </row>
    <row r="30" spans="1:27" s="97" customFormat="1" ht="25.9" customHeight="1">
      <c r="A30" s="86">
        <v>16</v>
      </c>
      <c r="B30" s="86">
        <v>8</v>
      </c>
      <c r="C30" s="87" t="s">
        <v>917</v>
      </c>
      <c r="D30" s="88">
        <v>3023.14</v>
      </c>
      <c r="E30" s="88">
        <v>9832.33</v>
      </c>
      <c r="F30" s="98">
        <f t="shared" si="1"/>
        <v>-0.69253066160309917</v>
      </c>
      <c r="G30" s="88">
        <v>422</v>
      </c>
      <c r="H30" s="89">
        <v>19</v>
      </c>
      <c r="I30" s="89">
        <f>G30/H30</f>
        <v>22.210526315789473</v>
      </c>
      <c r="J30" s="89">
        <v>7</v>
      </c>
      <c r="K30" s="89">
        <v>2</v>
      </c>
      <c r="L30" s="88">
        <v>16055.74</v>
      </c>
      <c r="M30" s="88">
        <v>2429</v>
      </c>
      <c r="N30" s="90">
        <v>44960</v>
      </c>
      <c r="O30" s="91" t="s">
        <v>918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9" customHeight="1">
      <c r="A31" s="86">
        <v>17</v>
      </c>
      <c r="B31" s="86">
        <v>12</v>
      </c>
      <c r="C31" s="87" t="s">
        <v>880</v>
      </c>
      <c r="D31" s="88">
        <v>2712</v>
      </c>
      <c r="E31" s="88">
        <v>3965</v>
      </c>
      <c r="F31" s="98">
        <f t="shared" si="1"/>
        <v>-0.31601513240857504</v>
      </c>
      <c r="G31" s="88">
        <v>521</v>
      </c>
      <c r="H31" s="89" t="s">
        <v>36</v>
      </c>
      <c r="I31" s="89" t="s">
        <v>36</v>
      </c>
      <c r="J31" s="89">
        <v>6</v>
      </c>
      <c r="K31" s="89">
        <v>5</v>
      </c>
      <c r="L31" s="88">
        <v>58272</v>
      </c>
      <c r="M31" s="88">
        <v>12009</v>
      </c>
      <c r="N31" s="90">
        <v>44939</v>
      </c>
      <c r="O31" s="91" t="s">
        <v>65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9" customHeight="1">
      <c r="A32" s="86">
        <v>18</v>
      </c>
      <c r="B32" s="86">
        <v>13</v>
      </c>
      <c r="C32" s="87" t="s">
        <v>905</v>
      </c>
      <c r="D32" s="88">
        <v>2169.42</v>
      </c>
      <c r="E32" s="88">
        <v>3953.55</v>
      </c>
      <c r="F32" s="98">
        <f t="shared" si="1"/>
        <v>-0.45127290662822023</v>
      </c>
      <c r="G32" s="88">
        <v>378</v>
      </c>
      <c r="H32" s="89">
        <v>9</v>
      </c>
      <c r="I32" s="89">
        <f>G32/H32</f>
        <v>42</v>
      </c>
      <c r="J32" s="89">
        <v>6</v>
      </c>
      <c r="K32" s="89">
        <v>3</v>
      </c>
      <c r="L32" s="88">
        <v>21200.18</v>
      </c>
      <c r="M32" s="88">
        <v>3508</v>
      </c>
      <c r="N32" s="90">
        <v>44953</v>
      </c>
      <c r="O32" s="91" t="s">
        <v>906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9" customHeight="1">
      <c r="A33" s="86">
        <v>19</v>
      </c>
      <c r="B33" s="86">
        <v>15</v>
      </c>
      <c r="C33" s="87" t="s">
        <v>897</v>
      </c>
      <c r="D33" s="88">
        <v>1500</v>
      </c>
      <c r="E33" s="88">
        <v>3712.42</v>
      </c>
      <c r="F33" s="98">
        <f t="shared" si="1"/>
        <v>-0.5959508891774099</v>
      </c>
      <c r="G33" s="88">
        <v>213</v>
      </c>
      <c r="H33" s="89">
        <v>5</v>
      </c>
      <c r="I33" s="89">
        <f>G33/H33</f>
        <v>42.6</v>
      </c>
      <c r="J33" s="89">
        <v>5</v>
      </c>
      <c r="K33" s="89">
        <v>4</v>
      </c>
      <c r="L33" s="88">
        <v>58493.069999999992</v>
      </c>
      <c r="M33" s="88">
        <v>9036</v>
      </c>
      <c r="N33" s="90">
        <v>44946</v>
      </c>
      <c r="O33" s="91" t="s">
        <v>898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9" customHeight="1">
      <c r="A34" s="86">
        <v>20</v>
      </c>
      <c r="B34" s="86" t="s">
        <v>34</v>
      </c>
      <c r="C34" s="87" t="s">
        <v>929</v>
      </c>
      <c r="D34" s="88">
        <v>1378.11</v>
      </c>
      <c r="E34" s="98" t="s">
        <v>36</v>
      </c>
      <c r="F34" s="98" t="s">
        <v>36</v>
      </c>
      <c r="G34" s="88">
        <v>298</v>
      </c>
      <c r="H34" s="89">
        <v>12</v>
      </c>
      <c r="I34" s="89">
        <f>G34/H34</f>
        <v>24.833333333333332</v>
      </c>
      <c r="J34" s="89">
        <v>7</v>
      </c>
      <c r="K34" s="89">
        <v>1</v>
      </c>
      <c r="L34" s="88">
        <v>1378.11</v>
      </c>
      <c r="M34" s="88">
        <v>298</v>
      </c>
      <c r="N34" s="90">
        <v>44602</v>
      </c>
      <c r="O34" s="91" t="s">
        <v>81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293834.71999999997</v>
      </c>
      <c r="E35" s="108">
        <v>291626.66999999987</v>
      </c>
      <c r="F35" s="109">
        <f>(D35-E35)/E35</f>
        <v>7.5714954328426334E-3</v>
      </c>
      <c r="G35" s="108">
        <f>SUM(G23:G34)</f>
        <v>44517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22"/>
      <c r="W35" s="93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4"/>
      <c r="W36" s="93"/>
    </row>
    <row r="37" spans="1:27" s="97" customFormat="1" ht="25.9" customHeight="1">
      <c r="A37" s="86">
        <v>21</v>
      </c>
      <c r="B37" s="86">
        <v>21</v>
      </c>
      <c r="C37" s="87" t="s">
        <v>875</v>
      </c>
      <c r="D37" s="88">
        <v>1296.5999999999999</v>
      </c>
      <c r="E37" s="88">
        <v>1019.7</v>
      </c>
      <c r="F37" s="98">
        <f>(D37-E37)/E37</f>
        <v>0.27155045601647526</v>
      </c>
      <c r="G37" s="88">
        <v>229</v>
      </c>
      <c r="H37" s="89">
        <v>5</v>
      </c>
      <c r="I37" s="89">
        <f t="shared" ref="I37:I46" si="2">G37/H37</f>
        <v>45.8</v>
      </c>
      <c r="J37" s="89">
        <v>3</v>
      </c>
      <c r="K37" s="89">
        <v>6</v>
      </c>
      <c r="L37" s="88">
        <v>39261.239999999991</v>
      </c>
      <c r="M37" s="88">
        <v>6353</v>
      </c>
      <c r="N37" s="90" t="s">
        <v>874</v>
      </c>
      <c r="O37" s="91" t="s">
        <v>876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9" customHeight="1">
      <c r="A38" s="86">
        <v>22</v>
      </c>
      <c r="B38" s="86">
        <v>23</v>
      </c>
      <c r="C38" s="87" t="s">
        <v>815</v>
      </c>
      <c r="D38" s="88">
        <v>1171.52</v>
      </c>
      <c r="E38" s="88">
        <v>570.33000000000004</v>
      </c>
      <c r="F38" s="98">
        <f>(D38-E38)/E38</f>
        <v>1.0541090245997928</v>
      </c>
      <c r="G38" s="88">
        <v>259</v>
      </c>
      <c r="H38" s="89">
        <v>4</v>
      </c>
      <c r="I38" s="89">
        <f t="shared" si="2"/>
        <v>64.75</v>
      </c>
      <c r="J38" s="89">
        <v>1</v>
      </c>
      <c r="K38" s="89">
        <v>12</v>
      </c>
      <c r="L38" s="88">
        <v>138079.57999999999</v>
      </c>
      <c r="M38" s="88">
        <v>26878</v>
      </c>
      <c r="N38" s="90">
        <v>44890</v>
      </c>
      <c r="O38" s="91" t="s">
        <v>921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9" customHeight="1">
      <c r="A39" s="86">
        <v>23</v>
      </c>
      <c r="B39" s="86">
        <v>16</v>
      </c>
      <c r="C39" s="87" t="s">
        <v>873</v>
      </c>
      <c r="D39" s="88">
        <v>1132.3</v>
      </c>
      <c r="E39" s="88">
        <v>1456.22</v>
      </c>
      <c r="F39" s="98">
        <f>(D39-E39)/E39</f>
        <v>-0.22243891719657749</v>
      </c>
      <c r="G39" s="88">
        <v>195</v>
      </c>
      <c r="H39" s="89">
        <v>3</v>
      </c>
      <c r="I39" s="89">
        <f t="shared" si="2"/>
        <v>65</v>
      </c>
      <c r="J39" s="89">
        <v>3</v>
      </c>
      <c r="K39" s="89">
        <v>6</v>
      </c>
      <c r="L39" s="88">
        <v>78335.350000000006</v>
      </c>
      <c r="M39" s="88">
        <v>12247</v>
      </c>
      <c r="N39" s="90" t="s">
        <v>874</v>
      </c>
      <c r="O39" s="91" t="s">
        <v>39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9" customHeight="1">
      <c r="A40" s="86">
        <v>24</v>
      </c>
      <c r="B40" s="86" t="s">
        <v>34</v>
      </c>
      <c r="C40" s="87" t="s">
        <v>936</v>
      </c>
      <c r="D40" s="88">
        <v>1054.3</v>
      </c>
      <c r="E40" s="98" t="s">
        <v>36</v>
      </c>
      <c r="F40" s="98" t="s">
        <v>36</v>
      </c>
      <c r="G40" s="88">
        <v>238</v>
      </c>
      <c r="H40" s="89">
        <v>10</v>
      </c>
      <c r="I40" s="89">
        <f t="shared" si="2"/>
        <v>23.8</v>
      </c>
      <c r="J40" s="89">
        <v>1</v>
      </c>
      <c r="K40" s="89">
        <v>6</v>
      </c>
      <c r="L40" s="88">
        <v>1054.3</v>
      </c>
      <c r="M40" s="88">
        <v>238</v>
      </c>
      <c r="N40" s="90">
        <v>44967</v>
      </c>
      <c r="O40" s="91" t="s">
        <v>91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9" customHeight="1">
      <c r="A41" s="86">
        <v>25</v>
      </c>
      <c r="B41" s="86">
        <v>20</v>
      </c>
      <c r="C41" s="87" t="s">
        <v>909</v>
      </c>
      <c r="D41" s="88">
        <v>796</v>
      </c>
      <c r="E41" s="88">
        <v>1048.7</v>
      </c>
      <c r="F41" s="98">
        <f t="shared" ref="F41:F47" si="3">(D41-E41)/E41</f>
        <v>-0.24096500429102702</v>
      </c>
      <c r="G41" s="88">
        <v>220</v>
      </c>
      <c r="H41" s="89">
        <v>2</v>
      </c>
      <c r="I41" s="89">
        <f t="shared" si="2"/>
        <v>110</v>
      </c>
      <c r="J41" s="89">
        <v>2</v>
      </c>
      <c r="K41" s="89">
        <v>4</v>
      </c>
      <c r="L41" s="88">
        <v>4980.5</v>
      </c>
      <c r="M41" s="88">
        <v>1030</v>
      </c>
      <c r="N41" s="90">
        <v>44951</v>
      </c>
      <c r="O41" s="91" t="s">
        <v>910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9" customHeight="1">
      <c r="A42" s="86">
        <v>26</v>
      </c>
      <c r="B42" s="86">
        <v>18</v>
      </c>
      <c r="C42" s="87" t="s">
        <v>911</v>
      </c>
      <c r="D42" s="88">
        <v>757</v>
      </c>
      <c r="E42" s="88">
        <v>1249.73</v>
      </c>
      <c r="F42" s="98">
        <f t="shared" si="3"/>
        <v>-0.39426916213902202</v>
      </c>
      <c r="G42" s="88">
        <v>101</v>
      </c>
      <c r="H42" s="89">
        <v>2</v>
      </c>
      <c r="I42" s="89">
        <f t="shared" si="2"/>
        <v>50.5</v>
      </c>
      <c r="J42" s="89">
        <v>1</v>
      </c>
      <c r="K42" s="89">
        <v>3</v>
      </c>
      <c r="L42" s="88">
        <v>13830.37</v>
      </c>
      <c r="M42" s="88">
        <v>2130</v>
      </c>
      <c r="N42" s="90">
        <v>44953</v>
      </c>
      <c r="O42" s="91" t="s">
        <v>50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9" customHeight="1">
      <c r="A43" s="86">
        <v>27</v>
      </c>
      <c r="B43" s="86">
        <v>17</v>
      </c>
      <c r="C43" s="87" t="s">
        <v>887</v>
      </c>
      <c r="D43" s="88">
        <v>735.9</v>
      </c>
      <c r="E43" s="88">
        <v>1305.3</v>
      </c>
      <c r="F43" s="98">
        <f t="shared" si="3"/>
        <v>-0.43622155826246839</v>
      </c>
      <c r="G43" s="88">
        <v>109</v>
      </c>
      <c r="H43" s="89">
        <v>6</v>
      </c>
      <c r="I43" s="89">
        <f t="shared" si="2"/>
        <v>18.166666666666668</v>
      </c>
      <c r="J43" s="89">
        <v>2</v>
      </c>
      <c r="K43" s="89">
        <v>5</v>
      </c>
      <c r="L43" s="88">
        <v>16903.29</v>
      </c>
      <c r="M43" s="88">
        <v>2711</v>
      </c>
      <c r="N43" s="90" t="s">
        <v>883</v>
      </c>
      <c r="O43" s="91" t="s">
        <v>81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9" customHeight="1">
      <c r="A44" s="86">
        <v>28</v>
      </c>
      <c r="B44" s="86">
        <v>10</v>
      </c>
      <c r="C44" s="87" t="s">
        <v>923</v>
      </c>
      <c r="D44" s="88">
        <v>706.9</v>
      </c>
      <c r="E44" s="88">
        <v>4320.84</v>
      </c>
      <c r="F44" s="98">
        <f t="shared" si="3"/>
        <v>-0.83639755232778812</v>
      </c>
      <c r="G44" s="88">
        <v>102</v>
      </c>
      <c r="H44" s="89">
        <v>5</v>
      </c>
      <c r="I44" s="89">
        <f t="shared" si="2"/>
        <v>20.399999999999999</v>
      </c>
      <c r="J44" s="89">
        <v>2</v>
      </c>
      <c r="K44" s="89">
        <v>2</v>
      </c>
      <c r="L44" s="88">
        <v>6635.33</v>
      </c>
      <c r="M44" s="88">
        <v>978</v>
      </c>
      <c r="N44" s="90">
        <v>44960</v>
      </c>
      <c r="O44" s="91" t="s">
        <v>39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9" customHeight="1">
      <c r="A45" s="86">
        <v>29</v>
      </c>
      <c r="B45" s="86">
        <v>22</v>
      </c>
      <c r="C45" s="87" t="s">
        <v>803</v>
      </c>
      <c r="D45" s="88">
        <v>617.9</v>
      </c>
      <c r="E45" s="88">
        <v>706.5</v>
      </c>
      <c r="F45" s="98">
        <f t="shared" si="3"/>
        <v>-0.12540693559801844</v>
      </c>
      <c r="G45" s="88">
        <v>85</v>
      </c>
      <c r="H45" s="89">
        <v>4</v>
      </c>
      <c r="I45" s="89">
        <f t="shared" si="2"/>
        <v>21.25</v>
      </c>
      <c r="J45" s="89">
        <v>2</v>
      </c>
      <c r="K45" s="89">
        <v>13</v>
      </c>
      <c r="L45" s="88">
        <v>111389.8</v>
      </c>
      <c r="M45" s="88">
        <v>17707</v>
      </c>
      <c r="N45" s="90">
        <v>44883</v>
      </c>
      <c r="O45" s="91" t="s">
        <v>41</v>
      </c>
      <c r="P45" s="92"/>
      <c r="Q45" s="93"/>
      <c r="R45" s="99"/>
      <c r="S45" s="93"/>
      <c r="V45" s="122"/>
      <c r="W45" s="93"/>
      <c r="X45" s="122"/>
      <c r="Y45" s="123"/>
    </row>
    <row r="46" spans="1:27" s="97" customFormat="1" ht="25.9" customHeight="1">
      <c r="A46" s="86">
        <v>30</v>
      </c>
      <c r="B46" s="86">
        <v>19</v>
      </c>
      <c r="C46" s="87" t="s">
        <v>855</v>
      </c>
      <c r="D46" s="88">
        <v>511.24</v>
      </c>
      <c r="E46" s="88">
        <v>1121.1600000000001</v>
      </c>
      <c r="F46" s="98">
        <f t="shared" si="3"/>
        <v>-0.54400799172285852</v>
      </c>
      <c r="G46" s="88">
        <v>74</v>
      </c>
      <c r="H46" s="89">
        <v>3</v>
      </c>
      <c r="I46" s="89">
        <f t="shared" si="2"/>
        <v>24.666666666666668</v>
      </c>
      <c r="J46" s="89">
        <v>2</v>
      </c>
      <c r="K46" s="89">
        <v>8</v>
      </c>
      <c r="L46" s="88">
        <v>172477.48</v>
      </c>
      <c r="M46" s="88">
        <v>27105</v>
      </c>
      <c r="N46" s="90">
        <v>44916</v>
      </c>
      <c r="O46" s="91" t="s">
        <v>39</v>
      </c>
      <c r="P46" s="92"/>
      <c r="Q46" s="93"/>
      <c r="R46" s="99"/>
      <c r="S46" s="93"/>
      <c r="V46" s="122"/>
      <c r="W46" s="93"/>
      <c r="X46" s="122"/>
      <c r="Y46" s="123"/>
    </row>
    <row r="47" spans="1:27" s="113" customFormat="1" ht="25.35" customHeight="1">
      <c r="A47" s="107"/>
      <c r="B47" s="107"/>
      <c r="C47" s="117" t="s">
        <v>101</v>
      </c>
      <c r="D47" s="108">
        <f>SUM(D35:D46)</f>
        <v>302614.38</v>
      </c>
      <c r="E47" s="108">
        <v>294810.19999999984</v>
      </c>
      <c r="F47" s="109">
        <f t="shared" si="3"/>
        <v>2.6471879195496532E-2</v>
      </c>
      <c r="G47" s="108">
        <f>SUM(G35:G46)</f>
        <v>46129</v>
      </c>
      <c r="H47" s="110"/>
      <c r="I47" s="110"/>
      <c r="J47" s="110"/>
      <c r="K47" s="110"/>
      <c r="L47" s="108"/>
      <c r="M47" s="108"/>
      <c r="N47" s="111"/>
      <c r="O47" s="112"/>
      <c r="Q47" s="114"/>
      <c r="R47" s="115"/>
      <c r="S47" s="115"/>
      <c r="T47" s="1"/>
      <c r="U47" s="1"/>
      <c r="V47" s="122"/>
      <c r="W47" s="93"/>
      <c r="X47" s="114"/>
      <c r="Y47" s="116"/>
      <c r="Z47" s="116"/>
      <c r="AA47" s="114"/>
    </row>
    <row r="48" spans="1:27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V48" s="124"/>
      <c r="W48" s="93"/>
    </row>
    <row r="49" spans="1:25" s="97" customFormat="1" ht="25.9" customHeight="1">
      <c r="A49" s="86">
        <v>31</v>
      </c>
      <c r="B49" s="86">
        <v>25</v>
      </c>
      <c r="C49" s="87" t="s">
        <v>845</v>
      </c>
      <c r="D49" s="88">
        <v>501.3</v>
      </c>
      <c r="E49" s="88">
        <v>264.3</v>
      </c>
      <c r="F49" s="98">
        <f>(D49-E49)/E49</f>
        <v>0.89670828603859243</v>
      </c>
      <c r="G49" s="88">
        <v>92</v>
      </c>
      <c r="H49" s="89">
        <v>3</v>
      </c>
      <c r="I49" s="89">
        <f>G49/H49</f>
        <v>30.666666666666668</v>
      </c>
      <c r="J49" s="89">
        <v>2</v>
      </c>
      <c r="K49" s="89">
        <v>12</v>
      </c>
      <c r="L49" s="88">
        <v>12117.2</v>
      </c>
      <c r="M49" s="88">
        <v>2212</v>
      </c>
      <c r="N49" s="90">
        <v>44896</v>
      </c>
      <c r="O49" s="91" t="s">
        <v>482</v>
      </c>
      <c r="P49" s="92"/>
      <c r="Q49" s="93"/>
      <c r="R49" s="99"/>
      <c r="S49" s="93"/>
      <c r="V49" s="122"/>
      <c r="W49" s="93"/>
      <c r="X49" s="122"/>
      <c r="Y49" s="123"/>
    </row>
    <row r="50" spans="1:25" s="97" customFormat="1" ht="25.9" customHeight="1">
      <c r="A50" s="86">
        <v>32</v>
      </c>
      <c r="B50" s="86">
        <v>24</v>
      </c>
      <c r="C50" s="87" t="s">
        <v>753</v>
      </c>
      <c r="D50" s="88">
        <v>277.60000000000002</v>
      </c>
      <c r="E50" s="88">
        <v>325.60000000000002</v>
      </c>
      <c r="F50" s="98">
        <f>(D50-E50)/E50</f>
        <v>-0.14742014742014742</v>
      </c>
      <c r="G50" s="88">
        <v>39</v>
      </c>
      <c r="H50" s="89">
        <v>2</v>
      </c>
      <c r="I50" s="89">
        <f>G50/H50</f>
        <v>19.5</v>
      </c>
      <c r="J50" s="89">
        <v>1</v>
      </c>
      <c r="K50" s="89">
        <v>18</v>
      </c>
      <c r="L50" s="88">
        <v>1003658.5900000001</v>
      </c>
      <c r="M50" s="88">
        <v>144058</v>
      </c>
      <c r="N50" s="90">
        <v>44848</v>
      </c>
      <c r="O50" s="91" t="s">
        <v>754</v>
      </c>
      <c r="P50" s="92"/>
      <c r="Q50" s="93"/>
      <c r="R50" s="99"/>
      <c r="S50" s="93"/>
      <c r="V50" s="122"/>
      <c r="W50" s="93"/>
      <c r="X50" s="122"/>
      <c r="Y50" s="123"/>
    </row>
    <row r="51" spans="1:25" s="97" customFormat="1" ht="25.9" customHeight="1">
      <c r="A51" s="86">
        <v>33</v>
      </c>
      <c r="B51" s="86">
        <v>27</v>
      </c>
      <c r="C51" s="87" t="s">
        <v>872</v>
      </c>
      <c r="D51" s="88">
        <v>173</v>
      </c>
      <c r="E51" s="88">
        <v>93.5</v>
      </c>
      <c r="F51" s="98">
        <f>(D51-E51)/E51</f>
        <v>0.85026737967914434</v>
      </c>
      <c r="G51" s="88">
        <v>37</v>
      </c>
      <c r="H51" s="89">
        <v>1</v>
      </c>
      <c r="I51" s="89">
        <f>G51/H51</f>
        <v>37</v>
      </c>
      <c r="J51" s="89">
        <v>1</v>
      </c>
      <c r="K51" s="89">
        <v>6</v>
      </c>
      <c r="L51" s="88">
        <v>2987.25</v>
      </c>
      <c r="M51" s="88">
        <v>541</v>
      </c>
      <c r="N51" s="90">
        <v>44932</v>
      </c>
      <c r="O51" s="91" t="s">
        <v>482</v>
      </c>
      <c r="P51" s="92"/>
      <c r="Q51" s="93"/>
      <c r="R51" s="99"/>
      <c r="S51" s="93"/>
      <c r="V51" s="122"/>
      <c r="W51" s="93"/>
      <c r="X51" s="122"/>
      <c r="Y51" s="123"/>
    </row>
    <row r="52" spans="1:25" s="97" customFormat="1" ht="25.9" customHeight="1">
      <c r="A52" s="86">
        <v>34</v>
      </c>
      <c r="B52" s="86">
        <v>26</v>
      </c>
      <c r="C52" s="87" t="s">
        <v>849</v>
      </c>
      <c r="D52" s="88">
        <v>46.1</v>
      </c>
      <c r="E52" s="88">
        <v>157.1</v>
      </c>
      <c r="F52" s="98">
        <f>(D52-E52)/E52</f>
        <v>-0.70655633354551239</v>
      </c>
      <c r="G52" s="88">
        <v>7</v>
      </c>
      <c r="H52" s="89">
        <v>1</v>
      </c>
      <c r="I52" s="89">
        <f>G52/H52</f>
        <v>7</v>
      </c>
      <c r="J52" s="89">
        <v>1</v>
      </c>
      <c r="K52" s="89">
        <v>9</v>
      </c>
      <c r="L52" s="88">
        <v>20125.869999999995</v>
      </c>
      <c r="M52" s="88">
        <v>4011</v>
      </c>
      <c r="N52" s="90">
        <v>44911</v>
      </c>
      <c r="O52" s="91" t="s">
        <v>799</v>
      </c>
      <c r="P52" s="92"/>
      <c r="Q52" s="93"/>
      <c r="R52" s="99"/>
      <c r="S52" s="93"/>
      <c r="V52" s="122"/>
      <c r="W52" s="93"/>
      <c r="X52" s="122"/>
      <c r="Y52" s="123"/>
    </row>
    <row r="53" spans="1:25" s="97" customFormat="1" ht="25.9" customHeight="1">
      <c r="A53" s="86"/>
      <c r="B53" s="86"/>
      <c r="C53" s="117" t="s">
        <v>937</v>
      </c>
      <c r="D53" s="108">
        <f>SUM(D47:D52)</f>
        <v>303612.37999999995</v>
      </c>
      <c r="E53" s="110">
        <v>294810.19999999984</v>
      </c>
      <c r="F53" s="109">
        <f>(D53-E53)/E53</f>
        <v>2.9857108064782405E-2</v>
      </c>
      <c r="G53" s="108">
        <f>SUM(G47:G52)</f>
        <v>46304</v>
      </c>
      <c r="H53" s="89"/>
      <c r="I53" s="89"/>
      <c r="J53" s="89"/>
      <c r="K53" s="89"/>
      <c r="L53" s="88"/>
      <c r="M53" s="88"/>
      <c r="N53" s="90"/>
      <c r="O53" s="91"/>
      <c r="T53" s="1"/>
      <c r="U53" s="1"/>
      <c r="V53" s="122"/>
      <c r="W53" s="93"/>
    </row>
    <row r="54" spans="1:25" ht="25.35" customHeight="1">
      <c r="V54" s="122"/>
      <c r="W54" s="93"/>
    </row>
    <row r="55" spans="1:25" ht="14.1" customHeight="1">
      <c r="V55" s="122"/>
      <c r="W55" s="93"/>
    </row>
    <row r="56" spans="1:25">
      <c r="V56" s="122"/>
      <c r="W56" s="93"/>
    </row>
    <row r="57" spans="1:25">
      <c r="V57" s="122"/>
      <c r="W57" s="93"/>
    </row>
    <row r="58" spans="1:25">
      <c r="W58" s="93"/>
    </row>
    <row r="59" spans="1:25">
      <c r="W59" s="93"/>
    </row>
    <row r="60" spans="1:25">
      <c r="W60" s="93"/>
    </row>
    <row r="66" spans="19:25" ht="12" customHeight="1"/>
    <row r="75" spans="19:25">
      <c r="S75" s="7"/>
      <c r="Y75" s="7"/>
    </row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sheetPr codeName="Sheet15"/>
  <dimension ref="A1:AC73"/>
  <sheetViews>
    <sheetView topLeftCell="A6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7.710937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 ht="19.5">
      <c r="A6" s="127"/>
      <c r="B6" s="127"/>
      <c r="C6" s="130"/>
      <c r="D6" s="4" t="s">
        <v>742</v>
      </c>
      <c r="E6" s="4" t="s">
        <v>734</v>
      </c>
      <c r="F6" s="130"/>
      <c r="G6" s="4" t="s">
        <v>742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27"/>
      <c r="B10" s="127"/>
      <c r="C10" s="130"/>
      <c r="D10" s="75" t="s">
        <v>743</v>
      </c>
      <c r="E10" s="75" t="s">
        <v>735</v>
      </c>
      <c r="F10" s="130"/>
      <c r="G10" s="75" t="s">
        <v>743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sheetPr codeName="Sheet16"/>
  <dimension ref="A1:AC77"/>
  <sheetViews>
    <sheetView topLeftCell="A11" zoomScale="60" zoomScaleNormal="60" workbookViewId="0">
      <selection activeCell="S47" sqref="S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3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 ht="19.5">
      <c r="A6" s="127"/>
      <c r="B6" s="127"/>
      <c r="C6" s="130"/>
      <c r="D6" s="4" t="s">
        <v>734</v>
      </c>
      <c r="E6" s="4" t="s">
        <v>714</v>
      </c>
      <c r="F6" s="130"/>
      <c r="G6" s="4" t="s">
        <v>734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27"/>
      <c r="B10" s="127"/>
      <c r="C10" s="130"/>
      <c r="D10" s="75" t="s">
        <v>735</v>
      </c>
      <c r="E10" s="75" t="s">
        <v>715</v>
      </c>
      <c r="F10" s="130"/>
      <c r="G10" s="75" t="s">
        <v>735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sheetPr codeName="Sheet17"/>
  <dimension ref="A1:AB74"/>
  <sheetViews>
    <sheetView topLeftCell="A6" zoomScale="60" zoomScaleNormal="60" workbookViewId="0">
      <selection activeCell="Q27" sqref="Q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714</v>
      </c>
      <c r="E6" s="4" t="s">
        <v>707</v>
      </c>
      <c r="F6" s="130"/>
      <c r="G6" s="4" t="s">
        <v>714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26"/>
      <c r="X9" s="32"/>
      <c r="Y9" s="33"/>
      <c r="Z9" s="32"/>
    </row>
    <row r="10" spans="1:28">
      <c r="A10" s="127"/>
      <c r="B10" s="127"/>
      <c r="C10" s="130"/>
      <c r="D10" s="75" t="s">
        <v>715</v>
      </c>
      <c r="E10" s="75" t="s">
        <v>708</v>
      </c>
      <c r="F10" s="130"/>
      <c r="G10" s="75" t="s">
        <v>715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sheetPr codeName="Sheet18"/>
  <dimension ref="A1:AC74"/>
  <sheetViews>
    <sheetView topLeftCell="A3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707</v>
      </c>
      <c r="E6" s="4" t="s">
        <v>699</v>
      </c>
      <c r="F6" s="130"/>
      <c r="G6" s="4" t="s">
        <v>707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3"/>
      <c r="X9" s="26"/>
      <c r="Y9" s="32"/>
      <c r="Z9" s="32"/>
    </row>
    <row r="10" spans="1:28">
      <c r="A10" s="127"/>
      <c r="B10" s="127"/>
      <c r="C10" s="130"/>
      <c r="D10" s="75" t="s">
        <v>708</v>
      </c>
      <c r="E10" s="75" t="s">
        <v>700</v>
      </c>
      <c r="F10" s="130"/>
      <c r="G10" s="75" t="s">
        <v>708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3"/>
      <c r="Y10" s="32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1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sheetPr codeName="Sheet19"/>
  <dimension ref="A1:AC77"/>
  <sheetViews>
    <sheetView topLeftCell="A21" zoomScale="60" zoomScaleNormal="60" workbookViewId="0">
      <selection activeCell="O53" sqref="O5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699</v>
      </c>
      <c r="E6" s="4" t="s">
        <v>695</v>
      </c>
      <c r="F6" s="130"/>
      <c r="G6" s="4" t="s">
        <v>699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3"/>
      <c r="X9" s="26"/>
      <c r="Y9" s="32"/>
      <c r="Z9" s="32"/>
    </row>
    <row r="10" spans="1:28">
      <c r="A10" s="127"/>
      <c r="B10" s="127"/>
      <c r="C10" s="130"/>
      <c r="D10" s="75" t="s">
        <v>700</v>
      </c>
      <c r="E10" s="75" t="s">
        <v>696</v>
      </c>
      <c r="F10" s="130"/>
      <c r="G10" s="75" t="s">
        <v>700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3"/>
      <c r="Y10" s="32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1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sheetPr codeName="Sheet20"/>
  <dimension ref="A1:AC71"/>
  <sheetViews>
    <sheetView zoomScale="60" zoomScaleNormal="60" workbookViewId="0">
      <selection activeCell="M42" sqref="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695</v>
      </c>
      <c r="E6" s="4" t="s">
        <v>688</v>
      </c>
      <c r="F6" s="130"/>
      <c r="G6" s="4" t="s">
        <v>695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26"/>
      <c r="X9" s="32"/>
      <c r="Y9" s="33"/>
      <c r="Z9" s="32"/>
    </row>
    <row r="10" spans="1:28">
      <c r="A10" s="127"/>
      <c r="B10" s="127"/>
      <c r="C10" s="130"/>
      <c r="D10" s="75" t="s">
        <v>696</v>
      </c>
      <c r="E10" s="75" t="s">
        <v>689</v>
      </c>
      <c r="F10" s="130"/>
      <c r="G10" s="75" t="s">
        <v>696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sheetPr codeName="Sheet21"/>
  <dimension ref="A1:AC78"/>
  <sheetViews>
    <sheetView topLeftCell="A10" zoomScale="60" zoomScaleNormal="60" workbookViewId="0">
      <selection activeCell="C34" sqref="C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2.570312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688</v>
      </c>
      <c r="E6" s="4" t="s">
        <v>675</v>
      </c>
      <c r="F6" s="130"/>
      <c r="G6" s="4" t="s">
        <v>688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26"/>
      <c r="X9" s="32"/>
      <c r="Y9" s="32"/>
      <c r="Z9" s="33"/>
    </row>
    <row r="10" spans="1:28" ht="19.5">
      <c r="A10" s="127"/>
      <c r="B10" s="127"/>
      <c r="C10" s="130"/>
      <c r="D10" s="75" t="s">
        <v>689</v>
      </c>
      <c r="E10" s="75" t="s">
        <v>676</v>
      </c>
      <c r="F10" s="130"/>
      <c r="G10" s="75" t="s">
        <v>689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sheetPr codeName="Sheet22"/>
  <dimension ref="A1:AC73"/>
  <sheetViews>
    <sheetView zoomScale="60" zoomScaleNormal="60" workbookViewId="0">
      <selection activeCell="C34" sqref="C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675</v>
      </c>
      <c r="E6" s="4" t="s">
        <v>666</v>
      </c>
      <c r="F6" s="130"/>
      <c r="G6" s="4" t="s">
        <v>675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27"/>
      <c r="B10" s="127"/>
      <c r="C10" s="130"/>
      <c r="D10" s="75" t="s">
        <v>676</v>
      </c>
      <c r="E10" s="75" t="s">
        <v>667</v>
      </c>
      <c r="F10" s="130"/>
      <c r="G10" s="75" t="s">
        <v>676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sheetPr codeName="Sheet23"/>
  <dimension ref="A1:AC72"/>
  <sheetViews>
    <sheetView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666</v>
      </c>
      <c r="E6" s="4" t="s">
        <v>662</v>
      </c>
      <c r="F6" s="130"/>
      <c r="G6" s="4" t="s">
        <v>666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27"/>
      <c r="B10" s="127"/>
      <c r="C10" s="130"/>
      <c r="D10" s="75" t="s">
        <v>667</v>
      </c>
      <c r="E10" s="75" t="s">
        <v>663</v>
      </c>
      <c r="F10" s="130"/>
      <c r="G10" s="75" t="s">
        <v>667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sheetPr codeName="Sheet24"/>
  <dimension ref="A1:AC72"/>
  <sheetViews>
    <sheetView zoomScale="60" zoomScaleNormal="60" workbookViewId="0">
      <selection activeCell="S21" sqref="S2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2.5703125" style="1" bestFit="1" customWidth="1"/>
    <col min="25" max="25" width="13.71093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662</v>
      </c>
      <c r="E6" s="4" t="s">
        <v>649</v>
      </c>
      <c r="F6" s="130"/>
      <c r="G6" s="4" t="s">
        <v>662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26"/>
      <c r="X9" s="32"/>
      <c r="Y9" s="32"/>
      <c r="Z9" s="33"/>
    </row>
    <row r="10" spans="1:26">
      <c r="A10" s="127"/>
      <c r="B10" s="127"/>
      <c r="C10" s="130"/>
      <c r="D10" s="75" t="s">
        <v>663</v>
      </c>
      <c r="E10" s="75" t="s">
        <v>650</v>
      </c>
      <c r="F10" s="130"/>
      <c r="G10" s="75" t="s">
        <v>663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8D9D-6249-4C7F-B378-E00E6CCDCBF4}">
  <dimension ref="A1:AA67"/>
  <sheetViews>
    <sheetView topLeftCell="A23" zoomScale="60" zoomScaleNormal="60" workbookViewId="0">
      <selection activeCell="D45" sqref="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913</v>
      </c>
      <c r="F1" s="2"/>
      <c r="G1" s="2"/>
      <c r="H1" s="2"/>
      <c r="I1" s="2"/>
    </row>
    <row r="2" spans="1:25" ht="19.5" customHeight="1">
      <c r="E2" s="2" t="s">
        <v>912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914</v>
      </c>
      <c r="E6" s="4" t="s">
        <v>903</v>
      </c>
      <c r="F6" s="130"/>
      <c r="G6" s="4" t="s">
        <v>914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915</v>
      </c>
      <c r="E10" s="4" t="s">
        <v>904</v>
      </c>
      <c r="F10" s="130"/>
      <c r="G10" s="4" t="s">
        <v>915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7"/>
      <c r="V10" s="26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63625.29</v>
      </c>
      <c r="E13" s="88">
        <v>90687.37</v>
      </c>
      <c r="F13" s="98">
        <f>(D13-E13)/E13</f>
        <v>-0.29841068276651972</v>
      </c>
      <c r="G13" s="88">
        <v>7381</v>
      </c>
      <c r="H13" s="89">
        <v>88</v>
      </c>
      <c r="I13" s="89">
        <f t="shared" ref="I13:I22" si="0">G13/H13</f>
        <v>83.875</v>
      </c>
      <c r="J13" s="89">
        <v>18</v>
      </c>
      <c r="K13" s="89">
        <v>8</v>
      </c>
      <c r="L13" s="88">
        <v>2450750.12</v>
      </c>
      <c r="M13" s="88">
        <v>325502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35" customHeight="1">
      <c r="A14" s="86">
        <v>2</v>
      </c>
      <c r="B14" s="86" t="s">
        <v>34</v>
      </c>
      <c r="C14" s="28" t="s">
        <v>916</v>
      </c>
      <c r="D14" s="41">
        <v>53186.09</v>
      </c>
      <c r="E14" s="98" t="s">
        <v>36</v>
      </c>
      <c r="F14" s="98" t="s">
        <v>36</v>
      </c>
      <c r="G14" s="41">
        <v>7727</v>
      </c>
      <c r="H14" s="41">
        <v>114</v>
      </c>
      <c r="I14" s="89">
        <f t="shared" si="0"/>
        <v>67.780701754385959</v>
      </c>
      <c r="J14" s="41">
        <v>10</v>
      </c>
      <c r="K14" s="39">
        <v>1</v>
      </c>
      <c r="L14" s="41">
        <v>61174.28</v>
      </c>
      <c r="M14" s="41">
        <v>9004</v>
      </c>
      <c r="N14" s="78">
        <v>44960</v>
      </c>
      <c r="O14" s="36" t="s">
        <v>62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35" customHeight="1">
      <c r="A15" s="86">
        <v>3</v>
      </c>
      <c r="B15" s="86" t="s">
        <v>34</v>
      </c>
      <c r="C15" s="87" t="s">
        <v>924</v>
      </c>
      <c r="D15" s="88">
        <v>49887.18</v>
      </c>
      <c r="E15" s="98" t="s">
        <v>36</v>
      </c>
      <c r="F15" s="98" t="s">
        <v>36</v>
      </c>
      <c r="G15" s="88">
        <v>9630</v>
      </c>
      <c r="H15" s="89">
        <v>134</v>
      </c>
      <c r="I15" s="89">
        <f t="shared" si="0"/>
        <v>71.865671641791039</v>
      </c>
      <c r="J15" s="89">
        <v>18</v>
      </c>
      <c r="K15" s="89">
        <v>1</v>
      </c>
      <c r="L15" s="88">
        <v>49887.18</v>
      </c>
      <c r="M15" s="88">
        <v>9630</v>
      </c>
      <c r="N15" s="90">
        <v>44960</v>
      </c>
      <c r="O15" s="91" t="s">
        <v>922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35" customHeight="1">
      <c r="A16" s="86">
        <v>4</v>
      </c>
      <c r="B16" s="86">
        <v>2</v>
      </c>
      <c r="C16" s="87" t="s">
        <v>836</v>
      </c>
      <c r="D16" s="88">
        <v>31549.01</v>
      </c>
      <c r="E16" s="88">
        <v>57669.67</v>
      </c>
      <c r="F16" s="98">
        <f>(D16-E16)/E16</f>
        <v>-0.45293583264825343</v>
      </c>
      <c r="G16" s="88">
        <v>5484</v>
      </c>
      <c r="H16" s="89">
        <v>84</v>
      </c>
      <c r="I16" s="89">
        <f t="shared" si="0"/>
        <v>65.285714285714292</v>
      </c>
      <c r="J16" s="89">
        <v>18</v>
      </c>
      <c r="K16" s="89">
        <v>7</v>
      </c>
      <c r="L16" s="88">
        <v>854047.75</v>
      </c>
      <c r="M16" s="88">
        <v>159126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35" customHeight="1">
      <c r="A17" s="86">
        <v>5</v>
      </c>
      <c r="B17" s="86">
        <v>3</v>
      </c>
      <c r="C17" s="87" t="s">
        <v>863</v>
      </c>
      <c r="D17" s="88">
        <v>18460.419999999998</v>
      </c>
      <c r="E17" s="88">
        <v>43833.06</v>
      </c>
      <c r="F17" s="98">
        <f>(D17-E17)/E17</f>
        <v>-0.57884710763975866</v>
      </c>
      <c r="G17" s="88">
        <v>2620</v>
      </c>
      <c r="H17" s="89">
        <v>48</v>
      </c>
      <c r="I17" s="89">
        <f t="shared" si="0"/>
        <v>54.583333333333336</v>
      </c>
      <c r="J17" s="89">
        <v>9</v>
      </c>
      <c r="K17" s="89">
        <v>6</v>
      </c>
      <c r="L17" s="88">
        <v>839962.76000000013</v>
      </c>
      <c r="M17" s="88">
        <v>125921</v>
      </c>
      <c r="N17" s="90">
        <v>44925</v>
      </c>
      <c r="O17" s="91" t="s">
        <v>314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35" customHeight="1">
      <c r="A18" s="86">
        <v>6</v>
      </c>
      <c r="B18" s="86">
        <v>4</v>
      </c>
      <c r="C18" s="87" t="s">
        <v>908</v>
      </c>
      <c r="D18" s="88">
        <v>16452.509999999998</v>
      </c>
      <c r="E18" s="88">
        <v>25485.99</v>
      </c>
      <c r="F18" s="98">
        <f>(D18-E18)/E18</f>
        <v>-0.35444885601854204</v>
      </c>
      <c r="G18" s="88">
        <v>2286</v>
      </c>
      <c r="H18" s="89">
        <v>44</v>
      </c>
      <c r="I18" s="89">
        <f t="shared" si="0"/>
        <v>51.954545454545453</v>
      </c>
      <c r="J18" s="89">
        <v>11</v>
      </c>
      <c r="K18" s="89">
        <v>2</v>
      </c>
      <c r="L18" s="88">
        <v>53305.3</v>
      </c>
      <c r="M18" s="88">
        <v>7905</v>
      </c>
      <c r="N18" s="90">
        <v>44953</v>
      </c>
      <c r="O18" s="91" t="s">
        <v>48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35" customHeight="1">
      <c r="A19" s="86">
        <v>7</v>
      </c>
      <c r="B19" s="86" t="s">
        <v>34</v>
      </c>
      <c r="C19" s="87" t="s">
        <v>919</v>
      </c>
      <c r="D19" s="88">
        <v>10685.61</v>
      </c>
      <c r="E19" s="98" t="s">
        <v>36</v>
      </c>
      <c r="F19" s="98" t="s">
        <v>36</v>
      </c>
      <c r="G19" s="88">
        <v>1633</v>
      </c>
      <c r="H19" s="89">
        <v>49</v>
      </c>
      <c r="I19" s="89">
        <f t="shared" si="0"/>
        <v>33.326530612244895</v>
      </c>
      <c r="J19" s="89">
        <v>18</v>
      </c>
      <c r="K19" s="89">
        <v>1</v>
      </c>
      <c r="L19" s="88">
        <v>10685.61</v>
      </c>
      <c r="M19" s="88">
        <v>1633</v>
      </c>
      <c r="N19" s="90">
        <v>44960</v>
      </c>
      <c r="O19" s="91" t="s">
        <v>41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35" customHeight="1">
      <c r="A20" s="86">
        <v>8</v>
      </c>
      <c r="B20" s="86" t="s">
        <v>34</v>
      </c>
      <c r="C20" s="87" t="s">
        <v>917</v>
      </c>
      <c r="D20" s="88">
        <v>9832.33</v>
      </c>
      <c r="E20" s="98" t="s">
        <v>36</v>
      </c>
      <c r="F20" s="98" t="s">
        <v>36</v>
      </c>
      <c r="G20" s="88">
        <v>1458</v>
      </c>
      <c r="H20" s="89">
        <v>47</v>
      </c>
      <c r="I20" s="89">
        <f t="shared" si="0"/>
        <v>31.021276595744681</v>
      </c>
      <c r="J20" s="89">
        <v>13</v>
      </c>
      <c r="K20" s="89">
        <v>1</v>
      </c>
      <c r="L20" s="88">
        <v>9832.33</v>
      </c>
      <c r="M20" s="88">
        <v>1458</v>
      </c>
      <c r="N20" s="90">
        <v>44960</v>
      </c>
      <c r="O20" s="91" t="s">
        <v>918</v>
      </c>
      <c r="P20" s="92"/>
      <c r="Q20" s="93"/>
      <c r="R20" s="99"/>
      <c r="S20" s="93"/>
      <c r="V20" s="122"/>
      <c r="W20" s="93"/>
      <c r="X20" s="122"/>
      <c r="Y20" s="123"/>
    </row>
    <row r="21" spans="1:27" s="97" customFormat="1" ht="25.35" customHeight="1">
      <c r="A21" s="86">
        <v>9</v>
      </c>
      <c r="B21" s="86">
        <v>5</v>
      </c>
      <c r="C21" s="87" t="s">
        <v>900</v>
      </c>
      <c r="D21" s="88">
        <v>7966.67</v>
      </c>
      <c r="E21" s="88">
        <v>15736.94</v>
      </c>
      <c r="F21" s="98">
        <f>(D21-E21)/E21</f>
        <v>-0.49375990503871781</v>
      </c>
      <c r="G21" s="88">
        <v>1148</v>
      </c>
      <c r="H21" s="89">
        <v>19</v>
      </c>
      <c r="I21" s="89">
        <f t="shared" si="0"/>
        <v>60.421052631578945</v>
      </c>
      <c r="J21" s="89">
        <v>7</v>
      </c>
      <c r="K21" s="89">
        <v>3</v>
      </c>
      <c r="L21" s="88">
        <v>77436.479999999996</v>
      </c>
      <c r="M21" s="88">
        <v>11603</v>
      </c>
      <c r="N21" s="90">
        <v>44946</v>
      </c>
      <c r="O21" s="91" t="s">
        <v>920</v>
      </c>
      <c r="P21" s="92"/>
      <c r="Q21" s="93"/>
      <c r="R21" s="99"/>
      <c r="S21" s="93"/>
      <c r="V21" s="122"/>
      <c r="W21" s="93"/>
      <c r="X21" s="122"/>
      <c r="Y21" s="123"/>
    </row>
    <row r="22" spans="1:27" s="97" customFormat="1" ht="25.35" customHeight="1">
      <c r="A22" s="86">
        <v>10</v>
      </c>
      <c r="B22" s="86" t="s">
        <v>34</v>
      </c>
      <c r="C22" s="87" t="s">
        <v>923</v>
      </c>
      <c r="D22" s="88">
        <v>4320.84</v>
      </c>
      <c r="E22" s="98" t="s">
        <v>36</v>
      </c>
      <c r="F22" s="98" t="s">
        <v>36</v>
      </c>
      <c r="G22" s="88">
        <v>616</v>
      </c>
      <c r="H22" s="89">
        <v>38</v>
      </c>
      <c r="I22" s="89">
        <f t="shared" si="0"/>
        <v>16.210526315789473</v>
      </c>
      <c r="J22" s="89">
        <v>8</v>
      </c>
      <c r="K22" s="89">
        <v>1</v>
      </c>
      <c r="L22" s="88">
        <v>4320.84</v>
      </c>
      <c r="M22" s="88">
        <v>616</v>
      </c>
      <c r="N22" s="90">
        <v>44960</v>
      </c>
      <c r="O22" s="91" t="s">
        <v>39</v>
      </c>
      <c r="P22" s="92"/>
      <c r="Q22" s="93"/>
      <c r="R22" s="99"/>
      <c r="S22" s="93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265965.95</v>
      </c>
      <c r="E23" s="108">
        <v>282397.21999999997</v>
      </c>
      <c r="F23" s="109">
        <f>(D23-E23)/E23</f>
        <v>-5.8184956636612647E-2</v>
      </c>
      <c r="G23" s="108">
        <f>SUM(G13:G22)</f>
        <v>39983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865</v>
      </c>
      <c r="D25" s="89">
        <v>3981.22</v>
      </c>
      <c r="E25" s="89">
        <v>10749.31</v>
      </c>
      <c r="F25" s="98">
        <f t="shared" ref="F25:F35" si="1">(D25-E25)/E25</f>
        <v>-0.62963018091393774</v>
      </c>
      <c r="G25" s="88">
        <v>780</v>
      </c>
      <c r="H25" s="89">
        <v>24</v>
      </c>
      <c r="I25" s="89">
        <f>G25/H25</f>
        <v>32.5</v>
      </c>
      <c r="J25" s="89">
        <v>10</v>
      </c>
      <c r="K25" s="89">
        <v>6</v>
      </c>
      <c r="L25" s="88">
        <v>146276.77000000002</v>
      </c>
      <c r="M25" s="88">
        <v>29506</v>
      </c>
      <c r="N25" s="90">
        <v>44925</v>
      </c>
      <c r="O25" s="91" t="s">
        <v>876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35" customHeight="1">
      <c r="A26" s="86">
        <v>12</v>
      </c>
      <c r="B26" s="86">
        <v>9</v>
      </c>
      <c r="C26" s="87" t="s">
        <v>880</v>
      </c>
      <c r="D26" s="88">
        <v>3965</v>
      </c>
      <c r="E26" s="88">
        <v>8690</v>
      </c>
      <c r="F26" s="98">
        <f t="shared" si="1"/>
        <v>-0.54372842347525896</v>
      </c>
      <c r="G26" s="88">
        <v>750</v>
      </c>
      <c r="H26" s="89" t="s">
        <v>36</v>
      </c>
      <c r="I26" s="89" t="s">
        <v>36</v>
      </c>
      <c r="J26" s="89">
        <v>9</v>
      </c>
      <c r="K26" s="89">
        <v>4</v>
      </c>
      <c r="L26" s="88">
        <v>54902</v>
      </c>
      <c r="M26" s="88">
        <v>11336</v>
      </c>
      <c r="N26" s="90">
        <v>44939</v>
      </c>
      <c r="O26" s="91" t="s">
        <v>65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35" customHeight="1">
      <c r="A27" s="86">
        <v>13</v>
      </c>
      <c r="B27" s="86">
        <v>8</v>
      </c>
      <c r="C27" s="87" t="s">
        <v>905</v>
      </c>
      <c r="D27" s="88">
        <v>3953.55</v>
      </c>
      <c r="E27" s="88">
        <v>8865.7199999999993</v>
      </c>
      <c r="F27" s="98">
        <f t="shared" si="1"/>
        <v>-0.55406329096790785</v>
      </c>
      <c r="G27" s="88">
        <v>625</v>
      </c>
      <c r="H27" s="89">
        <v>22</v>
      </c>
      <c r="I27" s="89">
        <f t="shared" ref="I27:I34" si="2">G27/H27</f>
        <v>28.40909090909091</v>
      </c>
      <c r="J27" s="89">
        <v>9</v>
      </c>
      <c r="K27" s="89">
        <v>2</v>
      </c>
      <c r="L27" s="88">
        <v>17428.03</v>
      </c>
      <c r="M27" s="88">
        <v>2801</v>
      </c>
      <c r="N27" s="90">
        <v>44953</v>
      </c>
      <c r="O27" s="91" t="s">
        <v>906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35" customHeight="1">
      <c r="A28" s="86">
        <v>14</v>
      </c>
      <c r="B28" s="86">
        <v>10</v>
      </c>
      <c r="C28" s="87" t="s">
        <v>907</v>
      </c>
      <c r="D28" s="88">
        <v>3867.42</v>
      </c>
      <c r="E28" s="88">
        <v>8655.19</v>
      </c>
      <c r="F28" s="98">
        <f t="shared" si="1"/>
        <v>-0.55316752145244652</v>
      </c>
      <c r="G28" s="88">
        <v>594</v>
      </c>
      <c r="H28" s="89">
        <v>18</v>
      </c>
      <c r="I28" s="89">
        <f t="shared" si="2"/>
        <v>33</v>
      </c>
      <c r="J28" s="89">
        <v>7</v>
      </c>
      <c r="K28" s="89">
        <v>2</v>
      </c>
      <c r="L28" s="88">
        <v>20030.78</v>
      </c>
      <c r="M28" s="88">
        <v>3294</v>
      </c>
      <c r="N28" s="90">
        <v>44953</v>
      </c>
      <c r="O28" s="91" t="s">
        <v>48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35" customHeight="1">
      <c r="A29" s="86">
        <v>15</v>
      </c>
      <c r="B29" s="86">
        <v>6</v>
      </c>
      <c r="C29" s="87" t="s">
        <v>897</v>
      </c>
      <c r="D29" s="88">
        <v>3712.42</v>
      </c>
      <c r="E29" s="88">
        <v>12023.97</v>
      </c>
      <c r="F29" s="98">
        <f t="shared" si="1"/>
        <v>-0.69124839799167825</v>
      </c>
      <c r="G29" s="88">
        <v>531</v>
      </c>
      <c r="H29" s="89">
        <v>14</v>
      </c>
      <c r="I29" s="89">
        <f t="shared" si="2"/>
        <v>37.928571428571431</v>
      </c>
      <c r="J29" s="89">
        <v>8</v>
      </c>
      <c r="K29" s="89">
        <v>3</v>
      </c>
      <c r="L29" s="88">
        <v>55838.729999999996</v>
      </c>
      <c r="M29" s="88">
        <v>8645</v>
      </c>
      <c r="N29" s="90">
        <v>44946</v>
      </c>
      <c r="O29" s="91" t="s">
        <v>898</v>
      </c>
      <c r="P29" s="92"/>
      <c r="Q29" s="93"/>
      <c r="R29" s="99"/>
      <c r="S29" s="93"/>
      <c r="V29" s="122"/>
      <c r="W29" s="93"/>
      <c r="X29" s="122"/>
      <c r="Y29" s="123"/>
    </row>
    <row r="30" spans="1:27" s="97" customFormat="1" ht="25.35" customHeight="1">
      <c r="A30" s="86">
        <v>16</v>
      </c>
      <c r="B30" s="86">
        <v>14</v>
      </c>
      <c r="C30" s="87" t="s">
        <v>873</v>
      </c>
      <c r="D30" s="88">
        <v>1456.22</v>
      </c>
      <c r="E30" s="88">
        <v>3434.32</v>
      </c>
      <c r="F30" s="98">
        <f t="shared" si="1"/>
        <v>-0.57598010668778687</v>
      </c>
      <c r="G30" s="88">
        <v>208</v>
      </c>
      <c r="H30" s="89">
        <v>8</v>
      </c>
      <c r="I30" s="89">
        <f t="shared" si="2"/>
        <v>26</v>
      </c>
      <c r="J30" s="89">
        <v>3</v>
      </c>
      <c r="K30" s="89">
        <v>5</v>
      </c>
      <c r="L30" s="88">
        <v>76143.009999999995</v>
      </c>
      <c r="M30" s="88">
        <v>11848</v>
      </c>
      <c r="N30" s="90" t="s">
        <v>874</v>
      </c>
      <c r="O30" s="91" t="s">
        <v>39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35" customHeight="1">
      <c r="A31" s="86">
        <v>17</v>
      </c>
      <c r="B31" s="86">
        <v>24</v>
      </c>
      <c r="C31" s="87" t="s">
        <v>887</v>
      </c>
      <c r="D31" s="88">
        <v>1305.3</v>
      </c>
      <c r="E31" s="88">
        <v>104</v>
      </c>
      <c r="F31" s="98">
        <f t="shared" si="1"/>
        <v>11.550961538461538</v>
      </c>
      <c r="G31" s="88">
        <v>193</v>
      </c>
      <c r="H31" s="89">
        <v>5</v>
      </c>
      <c r="I31" s="89">
        <f t="shared" si="2"/>
        <v>38.6</v>
      </c>
      <c r="J31" s="89">
        <v>3</v>
      </c>
      <c r="K31" s="89">
        <v>4</v>
      </c>
      <c r="L31" s="88">
        <v>15116.44</v>
      </c>
      <c r="M31" s="88">
        <v>2434</v>
      </c>
      <c r="N31" s="90" t="s">
        <v>883</v>
      </c>
      <c r="O31" s="91" t="s">
        <v>81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35" customHeight="1">
      <c r="A32" s="86">
        <v>18</v>
      </c>
      <c r="B32" s="86">
        <v>11</v>
      </c>
      <c r="C32" s="87" t="s">
        <v>911</v>
      </c>
      <c r="D32" s="88">
        <v>1249.73</v>
      </c>
      <c r="E32" s="88">
        <v>7736.04</v>
      </c>
      <c r="F32" s="98">
        <f t="shared" si="1"/>
        <v>-0.83845352402521178</v>
      </c>
      <c r="G32" s="88">
        <v>170</v>
      </c>
      <c r="H32" s="89">
        <v>4</v>
      </c>
      <c r="I32" s="89">
        <f t="shared" si="2"/>
        <v>42.5</v>
      </c>
      <c r="J32" s="89">
        <v>2</v>
      </c>
      <c r="K32" s="89">
        <v>2</v>
      </c>
      <c r="L32" s="88">
        <v>12655.05</v>
      </c>
      <c r="M32" s="88">
        <v>1963</v>
      </c>
      <c r="N32" s="90">
        <v>44953</v>
      </c>
      <c r="O32" s="91" t="s">
        <v>50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35" customHeight="1">
      <c r="A33" s="86">
        <v>19</v>
      </c>
      <c r="B33" s="86">
        <v>15</v>
      </c>
      <c r="C33" s="87" t="s">
        <v>855</v>
      </c>
      <c r="D33" s="88">
        <v>1121.1600000000001</v>
      </c>
      <c r="E33" s="88">
        <v>3280.57</v>
      </c>
      <c r="F33" s="98">
        <f t="shared" si="1"/>
        <v>-0.6582423176460187</v>
      </c>
      <c r="G33" s="88">
        <v>166</v>
      </c>
      <c r="H33" s="89">
        <v>7</v>
      </c>
      <c r="I33" s="89">
        <f t="shared" si="2"/>
        <v>23.714285714285715</v>
      </c>
      <c r="J33" s="89">
        <v>5</v>
      </c>
      <c r="K33" s="89">
        <v>7</v>
      </c>
      <c r="L33" s="88">
        <v>170348.04</v>
      </c>
      <c r="M33" s="88">
        <v>26699</v>
      </c>
      <c r="N33" s="90">
        <v>44916</v>
      </c>
      <c r="O33" s="91" t="s">
        <v>39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35" customHeight="1">
      <c r="A34" s="86">
        <v>20</v>
      </c>
      <c r="B34" s="86">
        <v>19</v>
      </c>
      <c r="C34" s="87" t="s">
        <v>909</v>
      </c>
      <c r="D34" s="88">
        <v>1048.7</v>
      </c>
      <c r="E34" s="88">
        <v>599.29999999999995</v>
      </c>
      <c r="F34" s="98">
        <f t="shared" si="1"/>
        <v>0.74987485399632925</v>
      </c>
      <c r="G34" s="88">
        <v>192</v>
      </c>
      <c r="H34" s="89">
        <v>4</v>
      </c>
      <c r="I34" s="89">
        <f t="shared" si="2"/>
        <v>48</v>
      </c>
      <c r="J34" s="89">
        <v>3</v>
      </c>
      <c r="K34" s="89">
        <v>3</v>
      </c>
      <c r="L34" s="88">
        <v>3163.5</v>
      </c>
      <c r="M34" s="88">
        <v>595</v>
      </c>
      <c r="N34" s="90">
        <v>44951</v>
      </c>
      <c r="O34" s="91" t="s">
        <v>910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291626.66999999987</v>
      </c>
      <c r="E35" s="108">
        <v>310770.61</v>
      </c>
      <c r="F35" s="109">
        <f t="shared" si="1"/>
        <v>-6.1601513733876311E-2</v>
      </c>
      <c r="G35" s="108">
        <f>SUM(G23:G34)</f>
        <v>44192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13</v>
      </c>
      <c r="C37" s="87" t="s">
        <v>875</v>
      </c>
      <c r="D37" s="88">
        <v>1019.7</v>
      </c>
      <c r="E37" s="88">
        <v>3493.86</v>
      </c>
      <c r="F37" s="98">
        <f>(D37-E37)/E37</f>
        <v>-0.70814514605622425</v>
      </c>
      <c r="G37" s="88">
        <v>149</v>
      </c>
      <c r="H37" s="89">
        <v>5</v>
      </c>
      <c r="I37" s="89">
        <f t="shared" ref="I37:I44" si="3">G37/H37</f>
        <v>29.8</v>
      </c>
      <c r="J37" s="89">
        <v>3</v>
      </c>
      <c r="K37" s="89">
        <v>5</v>
      </c>
      <c r="L37" s="88">
        <v>37518.939999999995</v>
      </c>
      <c r="M37" s="88">
        <v>6055</v>
      </c>
      <c r="N37" s="90" t="s">
        <v>874</v>
      </c>
      <c r="O37" s="91" t="s">
        <v>876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35" customHeight="1">
      <c r="A38" s="86">
        <v>22</v>
      </c>
      <c r="B38" s="118">
        <v>18</v>
      </c>
      <c r="C38" s="87" t="s">
        <v>803</v>
      </c>
      <c r="D38" s="88">
        <v>706.5</v>
      </c>
      <c r="E38" s="88">
        <v>924.4</v>
      </c>
      <c r="F38" s="98">
        <f>(D38-E38)/E38</f>
        <v>-0.23572046733016008</v>
      </c>
      <c r="G38" s="88">
        <v>96</v>
      </c>
      <c r="H38" s="89">
        <v>2</v>
      </c>
      <c r="I38" s="89">
        <f t="shared" si="3"/>
        <v>48</v>
      </c>
      <c r="J38" s="89">
        <v>2</v>
      </c>
      <c r="K38" s="89">
        <v>12</v>
      </c>
      <c r="L38" s="88">
        <v>110426.9</v>
      </c>
      <c r="M38" s="88">
        <v>17574</v>
      </c>
      <c r="N38" s="90">
        <v>44883</v>
      </c>
      <c r="O38" s="91" t="s">
        <v>41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35" customHeight="1">
      <c r="A39" s="86">
        <v>23</v>
      </c>
      <c r="B39" s="118">
        <v>17</v>
      </c>
      <c r="C39" s="87" t="s">
        <v>815</v>
      </c>
      <c r="D39" s="88">
        <v>570.33000000000004</v>
      </c>
      <c r="E39" s="88">
        <v>1090.5</v>
      </c>
      <c r="F39" s="98">
        <f>(D39-E39)/E39</f>
        <v>-0.47700137551581839</v>
      </c>
      <c r="G39" s="88">
        <v>120</v>
      </c>
      <c r="H39" s="89">
        <v>3</v>
      </c>
      <c r="I39" s="89">
        <f t="shared" si="3"/>
        <v>40</v>
      </c>
      <c r="J39" s="89">
        <v>1</v>
      </c>
      <c r="K39" s="89">
        <v>11</v>
      </c>
      <c r="L39" s="88">
        <v>136897.59</v>
      </c>
      <c r="M39" s="88">
        <v>26616</v>
      </c>
      <c r="N39" s="90">
        <v>44890</v>
      </c>
      <c r="O39" s="91" t="s">
        <v>921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35" customHeight="1">
      <c r="A40" s="86">
        <v>24</v>
      </c>
      <c r="B40" s="118">
        <v>20</v>
      </c>
      <c r="C40" s="87" t="s">
        <v>753</v>
      </c>
      <c r="D40" s="88">
        <v>325.60000000000002</v>
      </c>
      <c r="E40" s="88">
        <v>456.5</v>
      </c>
      <c r="F40" s="98">
        <f>(D40-E40)/E40</f>
        <v>-0.2867469879518072</v>
      </c>
      <c r="G40" s="88">
        <v>46</v>
      </c>
      <c r="H40" s="89">
        <v>2</v>
      </c>
      <c r="I40" s="89">
        <f t="shared" si="3"/>
        <v>23</v>
      </c>
      <c r="J40" s="89">
        <v>1</v>
      </c>
      <c r="K40" s="89">
        <v>17</v>
      </c>
      <c r="L40" s="88">
        <v>1003188.7900000002</v>
      </c>
      <c r="M40" s="88">
        <v>143991</v>
      </c>
      <c r="N40" s="90">
        <v>44848</v>
      </c>
      <c r="O40" s="91" t="s">
        <v>754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35" customHeight="1">
      <c r="A41" s="86">
        <v>25</v>
      </c>
      <c r="B41" s="121" t="s">
        <v>36</v>
      </c>
      <c r="C41" s="87" t="s">
        <v>845</v>
      </c>
      <c r="D41" s="88">
        <v>264.3</v>
      </c>
      <c r="E41" s="98" t="s">
        <v>36</v>
      </c>
      <c r="F41" s="98" t="s">
        <v>36</v>
      </c>
      <c r="G41" s="88">
        <v>38</v>
      </c>
      <c r="H41" s="89">
        <v>2</v>
      </c>
      <c r="I41" s="89">
        <f t="shared" si="3"/>
        <v>19</v>
      </c>
      <c r="J41" s="89">
        <v>1</v>
      </c>
      <c r="K41" s="89">
        <v>11</v>
      </c>
      <c r="L41" s="88">
        <v>11583.9</v>
      </c>
      <c r="M41" s="88">
        <v>2116</v>
      </c>
      <c r="N41" s="90">
        <v>44896</v>
      </c>
      <c r="O41" s="91" t="s">
        <v>482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35" customHeight="1">
      <c r="A42" s="86">
        <v>26</v>
      </c>
      <c r="B42" s="86">
        <v>21</v>
      </c>
      <c r="C42" s="87" t="s">
        <v>849</v>
      </c>
      <c r="D42" s="88">
        <v>157.1</v>
      </c>
      <c r="E42" s="88">
        <v>168.5</v>
      </c>
      <c r="F42" s="98">
        <f>(D42-E42)/E42</f>
        <v>-6.7655786350148406E-2</v>
      </c>
      <c r="G42" s="88">
        <v>24</v>
      </c>
      <c r="H42" s="89">
        <v>3</v>
      </c>
      <c r="I42" s="89">
        <f t="shared" si="3"/>
        <v>8</v>
      </c>
      <c r="J42" s="89">
        <v>2</v>
      </c>
      <c r="K42" s="89">
        <v>8</v>
      </c>
      <c r="L42" s="88">
        <v>18501.769999999997</v>
      </c>
      <c r="M42" s="88">
        <v>3564</v>
      </c>
      <c r="N42" s="90">
        <v>44911</v>
      </c>
      <c r="O42" s="91" t="s">
        <v>799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35" customHeight="1">
      <c r="A43" s="86">
        <v>27</v>
      </c>
      <c r="B43" s="121" t="s">
        <v>36</v>
      </c>
      <c r="C43" s="87" t="s">
        <v>872</v>
      </c>
      <c r="D43" s="88">
        <v>93.5</v>
      </c>
      <c r="E43" s="98" t="s">
        <v>36</v>
      </c>
      <c r="F43" s="98" t="s">
        <v>36</v>
      </c>
      <c r="G43" s="88">
        <v>16</v>
      </c>
      <c r="H43" s="89">
        <v>2</v>
      </c>
      <c r="I43" s="89">
        <f t="shared" si="3"/>
        <v>8</v>
      </c>
      <c r="J43" s="89">
        <v>2</v>
      </c>
      <c r="K43" s="89">
        <v>5</v>
      </c>
      <c r="L43" s="88">
        <v>2792.25</v>
      </c>
      <c r="M43" s="88">
        <v>497</v>
      </c>
      <c r="N43" s="90">
        <v>44932</v>
      </c>
      <c r="O43" s="91" t="s">
        <v>482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35" customHeight="1">
      <c r="A44" s="86">
        <v>28</v>
      </c>
      <c r="B44" s="121" t="s">
        <v>36</v>
      </c>
      <c r="C44" s="28" t="s">
        <v>720</v>
      </c>
      <c r="D44" s="41">
        <v>46.5</v>
      </c>
      <c r="E44" s="98" t="s">
        <v>36</v>
      </c>
      <c r="F44" s="98" t="s">
        <v>36</v>
      </c>
      <c r="G44" s="41">
        <v>9</v>
      </c>
      <c r="H44" s="39">
        <v>1</v>
      </c>
      <c r="I44" s="89">
        <f t="shared" si="3"/>
        <v>9</v>
      </c>
      <c r="J44" s="39">
        <v>1</v>
      </c>
      <c r="K44" s="98" t="s">
        <v>36</v>
      </c>
      <c r="L44" s="41">
        <v>3398.27</v>
      </c>
      <c r="M44" s="41">
        <v>779</v>
      </c>
      <c r="N44" s="37">
        <v>44827</v>
      </c>
      <c r="O44" s="36" t="s">
        <v>81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35" customHeight="1">
      <c r="A45" s="86"/>
      <c r="B45" s="86"/>
      <c r="C45" s="117" t="s">
        <v>123</v>
      </c>
      <c r="D45" s="108">
        <f>SUM(D35:D44)</f>
        <v>294810.19999999984</v>
      </c>
      <c r="E45" s="110">
        <v>311284.81</v>
      </c>
      <c r="F45" s="109">
        <f>(D45-E45)/E45</f>
        <v>-5.2924554847376459E-2</v>
      </c>
      <c r="G45" s="108">
        <f>SUM(G35:G44)</f>
        <v>44690</v>
      </c>
      <c r="H45" s="89"/>
      <c r="I45" s="89"/>
      <c r="J45" s="89"/>
      <c r="K45" s="89"/>
      <c r="L45" s="88"/>
      <c r="M45" s="88"/>
      <c r="N45" s="90"/>
      <c r="O45" s="91"/>
      <c r="T45" s="1"/>
      <c r="U45" s="1"/>
      <c r="V45" s="1"/>
      <c r="W45" s="93"/>
    </row>
    <row r="46" spans="1:27" ht="25.35" customHeight="1">
      <c r="W46" s="32"/>
    </row>
    <row r="47" spans="1:27" ht="14.1" customHeight="1"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sheetPr codeName="Sheet25"/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649</v>
      </c>
      <c r="E6" s="4" t="s">
        <v>643</v>
      </c>
      <c r="F6" s="130"/>
      <c r="G6" s="4" t="s">
        <v>649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32"/>
      <c r="Y9" s="26"/>
      <c r="Z9" s="33"/>
    </row>
    <row r="10" spans="1:26">
      <c r="A10" s="127"/>
      <c r="B10" s="127"/>
      <c r="C10" s="130"/>
      <c r="D10" s="75" t="s">
        <v>650</v>
      </c>
      <c r="E10" s="75" t="s">
        <v>644</v>
      </c>
      <c r="F10" s="130"/>
      <c r="G10" s="75" t="s">
        <v>650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2"/>
      <c r="Y10" s="33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sheetPr codeName="Sheet26"/>
  <dimension ref="A1:AC66"/>
  <sheetViews>
    <sheetView zoomScale="60" zoomScaleNormal="60" workbookViewId="0">
      <selection activeCell="R24" sqref="R2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3.140625" style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643</v>
      </c>
      <c r="E6" s="4" t="s">
        <v>639</v>
      </c>
      <c r="F6" s="130"/>
      <c r="G6" s="4" t="s">
        <v>643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26"/>
      <c r="Y9" s="32"/>
      <c r="Z9" s="33"/>
    </row>
    <row r="10" spans="1:26">
      <c r="A10" s="127"/>
      <c r="B10" s="127"/>
      <c r="C10" s="130"/>
      <c r="D10" s="75" t="s">
        <v>644</v>
      </c>
      <c r="E10" s="75" t="s">
        <v>640</v>
      </c>
      <c r="F10" s="130"/>
      <c r="G10" s="75" t="s">
        <v>644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sheetPr codeName="Sheet27"/>
  <dimension ref="A1:AC65"/>
  <sheetViews>
    <sheetView zoomScale="60" zoomScaleNormal="60" workbookViewId="0">
      <selection activeCell="T22" sqref="T2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0.855468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639</v>
      </c>
      <c r="E6" s="4" t="s">
        <v>635</v>
      </c>
      <c r="F6" s="130"/>
      <c r="G6" s="4" t="s">
        <v>639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V9" s="32"/>
      <c r="X9" s="32"/>
      <c r="Y9" s="26"/>
      <c r="Z9" s="33"/>
    </row>
    <row r="10" spans="1:26">
      <c r="A10" s="127"/>
      <c r="B10" s="127"/>
      <c r="C10" s="130"/>
      <c r="D10" s="75" t="s">
        <v>640</v>
      </c>
      <c r="E10" s="75" t="s">
        <v>636</v>
      </c>
      <c r="F10" s="130"/>
      <c r="G10" s="75" t="s">
        <v>640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2"/>
      <c r="Y10" s="33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sheetPr codeName="Sheet28"/>
  <dimension ref="A1:AC65"/>
  <sheetViews>
    <sheetView topLeftCell="A10" zoomScale="60" zoomScaleNormal="60" workbookViewId="0">
      <selection activeCell="T48" sqref="T4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3.140625" style="1" customWidth="1"/>
    <col min="24" max="24" width="10.85546875" style="1" bestFit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635</v>
      </c>
      <c r="E6" s="4" t="s">
        <v>628</v>
      </c>
      <c r="F6" s="130"/>
      <c r="G6" s="4" t="s">
        <v>635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V9" s="32"/>
      <c r="W9" s="26"/>
      <c r="Y9" s="32"/>
      <c r="Z9" s="33"/>
    </row>
    <row r="10" spans="1:26">
      <c r="A10" s="127"/>
      <c r="B10" s="127"/>
      <c r="C10" s="130"/>
      <c r="D10" s="75" t="s">
        <v>636</v>
      </c>
      <c r="E10" s="75" t="s">
        <v>629</v>
      </c>
      <c r="F10" s="130"/>
      <c r="G10" s="75" t="s">
        <v>636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sheetPr codeName="Sheet29"/>
  <dimension ref="A1:Z66"/>
  <sheetViews>
    <sheetView topLeftCell="A7" zoomScale="60" zoomScaleNormal="60" workbookViewId="0">
      <selection activeCell="Q26" sqref="Q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2.5703125" style="1" bestFit="1" customWidth="1"/>
    <col min="24" max="24" width="13.140625" style="1" customWidth="1"/>
    <col min="25" max="25" width="10.855468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628</v>
      </c>
      <c r="E6" s="4" t="s">
        <v>619</v>
      </c>
      <c r="F6" s="130"/>
      <c r="G6" s="4" t="s">
        <v>628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V9" s="32"/>
      <c r="W9" s="32"/>
      <c r="X9" s="26"/>
      <c r="Z9" s="33"/>
    </row>
    <row r="10" spans="1:26">
      <c r="A10" s="127"/>
      <c r="B10" s="127"/>
      <c r="C10" s="130"/>
      <c r="D10" s="75" t="s">
        <v>629</v>
      </c>
      <c r="E10" s="75" t="s">
        <v>620</v>
      </c>
      <c r="F10" s="130"/>
      <c r="G10" s="75" t="s">
        <v>629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sheetPr codeName="Sheet30"/>
  <dimension ref="A1:AC73"/>
  <sheetViews>
    <sheetView topLeftCell="A27" zoomScale="60" zoomScaleNormal="60" workbookViewId="0">
      <selection activeCell="K51" sqref="K5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1" style="1" customWidth="1"/>
    <col min="25" max="25" width="13.140625" style="1" customWidth="1"/>
    <col min="26" max="26" width="13.7109375" style="1" bestFit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619</v>
      </c>
      <c r="E6" s="4" t="s">
        <v>615</v>
      </c>
      <c r="F6" s="130"/>
      <c r="G6" s="4" t="s">
        <v>619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27"/>
      <c r="B10" s="127"/>
      <c r="C10" s="130"/>
      <c r="D10" s="75" t="s">
        <v>620</v>
      </c>
      <c r="E10" s="75" t="s">
        <v>616</v>
      </c>
      <c r="F10" s="130"/>
      <c r="G10" s="75" t="s">
        <v>620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  <c r="AA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sheetPr codeName="Sheet31"/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1" style="1" customWidth="1"/>
    <col min="26" max="26" width="12.5703125" style="1" bestFit="1" customWidth="1"/>
    <col min="27" max="27" width="13.710937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615</v>
      </c>
      <c r="E6" s="4" t="s">
        <v>607</v>
      </c>
      <c r="F6" s="130"/>
      <c r="G6" s="4" t="s">
        <v>615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AA9" s="32"/>
      <c r="AC9" s="33"/>
    </row>
    <row r="10" spans="1:29">
      <c r="A10" s="127"/>
      <c r="B10" s="127"/>
      <c r="C10" s="130"/>
      <c r="D10" s="75" t="s">
        <v>616</v>
      </c>
      <c r="E10" s="75" t="s">
        <v>608</v>
      </c>
      <c r="F10" s="130"/>
      <c r="G10" s="75" t="s">
        <v>616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A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sheetPr codeName="Sheet32"/>
  <dimension ref="A1:AC73"/>
  <sheetViews>
    <sheetView zoomScale="60" zoomScaleNormal="60" workbookViewId="0">
      <selection activeCell="U39" sqref="U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1" style="1" customWidth="1"/>
    <col min="27" max="27" width="10.85546875" style="1" bestFit="1" customWidth="1"/>
    <col min="28" max="28" width="13.71093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607</v>
      </c>
      <c r="E6" s="4" t="s">
        <v>602</v>
      </c>
      <c r="F6" s="130"/>
      <c r="G6" s="4" t="s">
        <v>607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Z9" s="32"/>
      <c r="AB9" s="32"/>
      <c r="AC9" s="33"/>
    </row>
    <row r="10" spans="1:29">
      <c r="A10" s="127"/>
      <c r="B10" s="127"/>
      <c r="C10" s="130"/>
      <c r="D10" s="75" t="s">
        <v>608</v>
      </c>
      <c r="E10" s="75" t="s">
        <v>603</v>
      </c>
      <c r="F10" s="130"/>
      <c r="G10" s="75" t="s">
        <v>608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Z10" s="32"/>
      <c r="AB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sheetPr codeName="Sheet33"/>
  <dimension ref="A1:AC76"/>
  <sheetViews>
    <sheetView topLeftCell="A25" zoomScale="60" zoomScaleNormal="60" workbookViewId="0">
      <selection activeCell="S32" sqref="S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3.7109375" style="1" bestFit="1" customWidth="1"/>
    <col min="27" max="27" width="11" style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602</v>
      </c>
      <c r="E6" s="4" t="s">
        <v>592</v>
      </c>
      <c r="F6" s="130"/>
      <c r="G6" s="4" t="s">
        <v>602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Z9" s="32"/>
      <c r="AA9" s="32"/>
      <c r="AC9" s="33"/>
    </row>
    <row r="10" spans="1:29">
      <c r="A10" s="127"/>
      <c r="B10" s="127"/>
      <c r="C10" s="130"/>
      <c r="D10" s="75" t="s">
        <v>603</v>
      </c>
      <c r="E10" s="75" t="s">
        <v>593</v>
      </c>
      <c r="F10" s="130"/>
      <c r="G10" s="75" t="s">
        <v>603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Z10" s="32"/>
      <c r="AA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sheetPr codeName="Sheet34"/>
  <dimension ref="A1:AC73"/>
  <sheetViews>
    <sheetView topLeftCell="A4" zoomScale="60" zoomScaleNormal="60" workbookViewId="0">
      <selection activeCell="S6" sqref="S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0.85546875" style="1" bestFit="1" customWidth="1"/>
    <col min="28" max="28" width="11" style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592</v>
      </c>
      <c r="E6" s="4" t="s">
        <v>588</v>
      </c>
      <c r="F6" s="130"/>
      <c r="G6" s="4" t="s">
        <v>592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AB9" s="32"/>
      <c r="AC9" s="33"/>
    </row>
    <row r="10" spans="1:29">
      <c r="A10" s="127"/>
      <c r="B10" s="127"/>
      <c r="C10" s="130"/>
      <c r="D10" s="75" t="s">
        <v>593</v>
      </c>
      <c r="E10" s="75" t="s">
        <v>589</v>
      </c>
      <c r="F10" s="130"/>
      <c r="G10" s="75" t="s">
        <v>593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B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EDF6-0578-4769-95C4-BD3FFC90C466}">
  <dimension ref="A1:AA63"/>
  <sheetViews>
    <sheetView topLeftCell="A15" zoomScale="60" zoomScaleNormal="60" workbookViewId="0">
      <selection activeCell="D34" sqref="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902</v>
      </c>
      <c r="F1" s="2"/>
      <c r="G1" s="2"/>
      <c r="H1" s="2"/>
      <c r="I1" s="2"/>
    </row>
    <row r="2" spans="1:25" ht="19.5" customHeight="1">
      <c r="E2" s="2" t="s">
        <v>901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903</v>
      </c>
      <c r="E6" s="4" t="s">
        <v>893</v>
      </c>
      <c r="F6" s="130"/>
      <c r="G6" s="4" t="s">
        <v>903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904</v>
      </c>
      <c r="E10" s="4" t="s">
        <v>895</v>
      </c>
      <c r="F10" s="130"/>
      <c r="G10" s="4" t="s">
        <v>904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7"/>
      <c r="V10" s="26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90687.37</v>
      </c>
      <c r="E13" s="88">
        <v>133915.97</v>
      </c>
      <c r="F13" s="98">
        <f>(D13-E13)/E13</f>
        <v>-0.3228039195026553</v>
      </c>
      <c r="G13" s="88">
        <v>10849</v>
      </c>
      <c r="H13" s="89">
        <v>125</v>
      </c>
      <c r="I13" s="89">
        <f t="shared" ref="I13:I20" si="0">G13/H13</f>
        <v>86.792000000000002</v>
      </c>
      <c r="J13" s="89">
        <v>23</v>
      </c>
      <c r="K13" s="89">
        <v>7</v>
      </c>
      <c r="L13" s="88">
        <v>2359009.9700000002</v>
      </c>
      <c r="M13" s="88">
        <v>314181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96"/>
      <c r="Y13" s="96"/>
    </row>
    <row r="14" spans="1:25" s="97" customFormat="1" ht="25.35" customHeight="1">
      <c r="A14" s="86">
        <v>2</v>
      </c>
      <c r="B14" s="86">
        <v>3</v>
      </c>
      <c r="C14" s="87" t="s">
        <v>836</v>
      </c>
      <c r="D14" s="88">
        <v>57669.67</v>
      </c>
      <c r="E14" s="88">
        <v>74023.06</v>
      </c>
      <c r="F14" s="98">
        <f>(D14-E14)/E14</f>
        <v>-0.22092291240054113</v>
      </c>
      <c r="G14" s="88">
        <v>10133</v>
      </c>
      <c r="H14" s="89">
        <v>130</v>
      </c>
      <c r="I14" s="89">
        <f t="shared" si="0"/>
        <v>77.946153846153848</v>
      </c>
      <c r="J14" s="89">
        <v>22</v>
      </c>
      <c r="K14" s="89">
        <v>6</v>
      </c>
      <c r="L14" s="88">
        <v>808540.78</v>
      </c>
      <c r="M14" s="88">
        <v>150768</v>
      </c>
      <c r="N14" s="90" t="s">
        <v>857</v>
      </c>
      <c r="O14" s="91" t="s">
        <v>918</v>
      </c>
      <c r="P14" s="92"/>
      <c r="Q14" s="93"/>
      <c r="R14" s="99"/>
      <c r="S14" s="93"/>
      <c r="T14" s="120"/>
      <c r="U14" s="120"/>
      <c r="V14" s="122"/>
      <c r="W14" s="93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863</v>
      </c>
      <c r="D15" s="88">
        <v>43833.06</v>
      </c>
      <c r="E15" s="88">
        <v>78016.58</v>
      </c>
      <c r="F15" s="98">
        <f>(D15-E15)/E15</f>
        <v>-0.43815711993527534</v>
      </c>
      <c r="G15" s="88">
        <v>6130</v>
      </c>
      <c r="H15" s="89">
        <v>88</v>
      </c>
      <c r="I15" s="89">
        <f t="shared" si="0"/>
        <v>69.659090909090907</v>
      </c>
      <c r="J15" s="89">
        <v>10</v>
      </c>
      <c r="K15" s="89">
        <v>5</v>
      </c>
      <c r="L15" s="88">
        <v>753789.48</v>
      </c>
      <c r="M15" s="88">
        <v>113424</v>
      </c>
      <c r="N15" s="90">
        <v>44925</v>
      </c>
      <c r="O15" s="91" t="s">
        <v>314</v>
      </c>
      <c r="P15" s="92"/>
      <c r="Q15" s="93"/>
      <c r="R15" s="99"/>
      <c r="S15" s="93"/>
      <c r="V15" s="122"/>
      <c r="W15" s="93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87" t="s">
        <v>908</v>
      </c>
      <c r="D16" s="88">
        <v>25485.99</v>
      </c>
      <c r="E16" s="98" t="s">
        <v>36</v>
      </c>
      <c r="F16" s="98" t="s">
        <v>36</v>
      </c>
      <c r="G16" s="88">
        <v>3682</v>
      </c>
      <c r="H16" s="89">
        <v>65</v>
      </c>
      <c r="I16" s="89">
        <f t="shared" si="0"/>
        <v>56.646153846153844</v>
      </c>
      <c r="J16" s="89">
        <v>15</v>
      </c>
      <c r="K16" s="89">
        <v>1</v>
      </c>
      <c r="L16" s="88">
        <v>28016.799999999999</v>
      </c>
      <c r="M16" s="88">
        <v>4060</v>
      </c>
      <c r="N16" s="90">
        <v>44953</v>
      </c>
      <c r="O16" s="91" t="s">
        <v>48</v>
      </c>
      <c r="P16" s="92"/>
      <c r="Q16" s="93"/>
      <c r="R16" s="99"/>
      <c r="S16" s="93"/>
      <c r="V16" s="122"/>
      <c r="W16" s="93"/>
      <c r="X16" s="96"/>
      <c r="Y16" s="96"/>
    </row>
    <row r="17" spans="1:27" s="97" customFormat="1" ht="25.35" customHeight="1">
      <c r="A17" s="86">
        <v>5</v>
      </c>
      <c r="B17" s="86">
        <v>4</v>
      </c>
      <c r="C17" s="87" t="s">
        <v>900</v>
      </c>
      <c r="D17" s="88">
        <v>15736.94</v>
      </c>
      <c r="E17" s="88">
        <v>30311.119999999999</v>
      </c>
      <c r="F17" s="98">
        <f>(D17-E17)/E17</f>
        <v>-0.48081958040481509</v>
      </c>
      <c r="G17" s="88">
        <v>2208</v>
      </c>
      <c r="H17" s="89">
        <v>44</v>
      </c>
      <c r="I17" s="89">
        <f t="shared" si="0"/>
        <v>50.18181818181818</v>
      </c>
      <c r="J17" s="89">
        <v>12</v>
      </c>
      <c r="K17" s="89">
        <v>2</v>
      </c>
      <c r="L17" s="88">
        <v>63427.69</v>
      </c>
      <c r="M17" s="88">
        <v>9421</v>
      </c>
      <c r="N17" s="90">
        <v>44946</v>
      </c>
      <c r="O17" s="91" t="s">
        <v>920</v>
      </c>
      <c r="P17" s="92"/>
      <c r="Q17" s="93"/>
      <c r="R17" s="99"/>
      <c r="S17" s="93"/>
      <c r="V17" s="122"/>
      <c r="W17" s="93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897</v>
      </c>
      <c r="D18" s="88">
        <v>12023.97</v>
      </c>
      <c r="E18" s="88">
        <v>20384.48</v>
      </c>
      <c r="F18" s="98">
        <f>(D18-E18)/E18</f>
        <v>-0.41014095037008552</v>
      </c>
      <c r="G18" s="88">
        <v>1664</v>
      </c>
      <c r="H18" s="89">
        <v>30</v>
      </c>
      <c r="I18" s="89">
        <f t="shared" si="0"/>
        <v>55.466666666666669</v>
      </c>
      <c r="J18" s="89">
        <v>11</v>
      </c>
      <c r="K18" s="89">
        <v>2</v>
      </c>
      <c r="L18" s="88">
        <v>46090.7</v>
      </c>
      <c r="M18" s="88">
        <v>7133</v>
      </c>
      <c r="N18" s="90">
        <v>44946</v>
      </c>
      <c r="O18" s="91" t="s">
        <v>898</v>
      </c>
      <c r="P18" s="92"/>
      <c r="Q18" s="93"/>
      <c r="R18" s="99"/>
      <c r="S18" s="93"/>
      <c r="V18" s="122"/>
      <c r="W18" s="93"/>
      <c r="X18" s="96"/>
      <c r="Y18" s="96"/>
    </row>
    <row r="19" spans="1:27" s="97" customFormat="1" ht="25.35" customHeight="1">
      <c r="A19" s="86">
        <v>7</v>
      </c>
      <c r="B19" s="118">
        <v>6</v>
      </c>
      <c r="C19" s="87" t="s">
        <v>865</v>
      </c>
      <c r="D19" s="89">
        <v>10749.31</v>
      </c>
      <c r="E19" s="89">
        <v>15613.83</v>
      </c>
      <c r="F19" s="98">
        <f>(D19-E19)/E19</f>
        <v>-0.31155200229540098</v>
      </c>
      <c r="G19" s="88">
        <v>2070</v>
      </c>
      <c r="H19" s="89">
        <v>49</v>
      </c>
      <c r="I19" s="89">
        <f t="shared" si="0"/>
        <v>42.244897959183675</v>
      </c>
      <c r="J19" s="89">
        <v>13</v>
      </c>
      <c r="K19" s="89">
        <v>5</v>
      </c>
      <c r="L19" s="88">
        <v>140614.84000000003</v>
      </c>
      <c r="M19" s="88">
        <v>28306</v>
      </c>
      <c r="N19" s="90">
        <v>44925</v>
      </c>
      <c r="O19" s="91" t="s">
        <v>876</v>
      </c>
      <c r="P19" s="92"/>
      <c r="Q19" s="93"/>
      <c r="R19" s="99"/>
      <c r="S19" s="93"/>
      <c r="V19" s="122"/>
      <c r="W19" s="93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905</v>
      </c>
      <c r="D20" s="88">
        <v>8865.7199999999993</v>
      </c>
      <c r="E20" s="98" t="s">
        <v>36</v>
      </c>
      <c r="F20" s="98" t="s">
        <v>36</v>
      </c>
      <c r="G20" s="88">
        <v>1388</v>
      </c>
      <c r="H20" s="89">
        <v>55</v>
      </c>
      <c r="I20" s="89">
        <f t="shared" si="0"/>
        <v>25.236363636363638</v>
      </c>
      <c r="J20" s="89">
        <v>13</v>
      </c>
      <c r="K20" s="89">
        <v>1</v>
      </c>
      <c r="L20" s="88">
        <v>8865.7199999999993</v>
      </c>
      <c r="M20" s="88">
        <v>1388</v>
      </c>
      <c r="N20" s="90">
        <v>44953</v>
      </c>
      <c r="O20" s="91" t="s">
        <v>906</v>
      </c>
      <c r="P20" s="92"/>
      <c r="Q20" s="93"/>
      <c r="R20" s="99"/>
      <c r="S20" s="93"/>
      <c r="V20" s="122"/>
      <c r="W20" s="93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880</v>
      </c>
      <c r="D21" s="88">
        <v>8690</v>
      </c>
      <c r="E21" s="88">
        <v>13329</v>
      </c>
      <c r="F21" s="98">
        <f>(D21-E21)/E21</f>
        <v>-0.3480381123865256</v>
      </c>
      <c r="G21" s="88">
        <v>1698</v>
      </c>
      <c r="H21" s="89" t="s">
        <v>36</v>
      </c>
      <c r="I21" s="89" t="s">
        <v>36</v>
      </c>
      <c r="J21" s="89">
        <v>12</v>
      </c>
      <c r="K21" s="89">
        <v>3</v>
      </c>
      <c r="L21" s="88">
        <v>49635</v>
      </c>
      <c r="M21" s="88">
        <v>10272</v>
      </c>
      <c r="N21" s="90">
        <v>44939</v>
      </c>
      <c r="O21" s="91" t="s">
        <v>65</v>
      </c>
      <c r="P21" s="92"/>
      <c r="Q21" s="93"/>
      <c r="R21" s="99"/>
      <c r="S21" s="93"/>
      <c r="V21" s="122"/>
      <c r="W21" s="93"/>
      <c r="X21" s="96"/>
      <c r="Y21" s="96"/>
    </row>
    <row r="22" spans="1:27" s="97" customFormat="1" ht="25.35" customHeight="1">
      <c r="A22" s="86">
        <v>10</v>
      </c>
      <c r="B22" s="86" t="s">
        <v>34</v>
      </c>
      <c r="C22" s="87" t="s">
        <v>907</v>
      </c>
      <c r="D22" s="88">
        <v>8655.19</v>
      </c>
      <c r="E22" s="98" t="s">
        <v>36</v>
      </c>
      <c r="F22" s="98" t="s">
        <v>36</v>
      </c>
      <c r="G22" s="88">
        <v>1341</v>
      </c>
      <c r="H22" s="89">
        <v>45</v>
      </c>
      <c r="I22" s="89">
        <f>G22/H22</f>
        <v>29.8</v>
      </c>
      <c r="J22" s="89">
        <v>16</v>
      </c>
      <c r="K22" s="89">
        <v>1</v>
      </c>
      <c r="L22" s="88">
        <v>9620.64</v>
      </c>
      <c r="M22" s="88">
        <v>1481</v>
      </c>
      <c r="N22" s="90">
        <v>44953</v>
      </c>
      <c r="O22" s="91" t="s">
        <v>48</v>
      </c>
      <c r="P22" s="92"/>
      <c r="Q22" s="93"/>
      <c r="R22" s="99"/>
      <c r="S22" s="93"/>
      <c r="V22" s="122"/>
      <c r="W22" s="93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282397.21999999997</v>
      </c>
      <c r="E23" s="108">
        <v>402426.19</v>
      </c>
      <c r="F23" s="109">
        <f>(D23-E23)/E23</f>
        <v>-0.29826331631149561</v>
      </c>
      <c r="G23" s="108">
        <f>SUM(G13:G22)</f>
        <v>41163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911</v>
      </c>
      <c r="D25" s="88">
        <v>7736.04</v>
      </c>
      <c r="E25" s="98" t="s">
        <v>36</v>
      </c>
      <c r="F25" s="98" t="s">
        <v>36</v>
      </c>
      <c r="G25" s="88">
        <v>1141</v>
      </c>
      <c r="H25" s="89">
        <v>35</v>
      </c>
      <c r="I25" s="89">
        <f t="shared" ref="I25:I34" si="1">G25/H25</f>
        <v>32.6</v>
      </c>
      <c r="J25" s="89">
        <v>12</v>
      </c>
      <c r="K25" s="89">
        <v>1</v>
      </c>
      <c r="L25" s="88">
        <v>7736.04</v>
      </c>
      <c r="M25" s="88">
        <v>1141</v>
      </c>
      <c r="N25" s="90">
        <v>44953</v>
      </c>
      <c r="O25" s="91" t="s">
        <v>50</v>
      </c>
      <c r="P25" s="92"/>
      <c r="Q25" s="93"/>
      <c r="R25" s="99"/>
      <c r="S25" s="93"/>
      <c r="V25" s="122"/>
      <c r="W25" s="93"/>
      <c r="X25" s="96"/>
      <c r="Y25" s="96"/>
    </row>
    <row r="26" spans="1:27" s="97" customFormat="1" ht="25.35" customHeight="1">
      <c r="A26" s="86">
        <v>12</v>
      </c>
      <c r="B26" s="86">
        <v>7</v>
      </c>
      <c r="C26" s="87" t="s">
        <v>882</v>
      </c>
      <c r="D26" s="88">
        <v>4862.3999999999996</v>
      </c>
      <c r="E26" s="88">
        <v>13823.77</v>
      </c>
      <c r="F26" s="98">
        <f t="shared" ref="F26:F32" si="2">(D26-E26)/E26</f>
        <v>-0.64825803670055282</v>
      </c>
      <c r="G26" s="88">
        <v>669</v>
      </c>
      <c r="H26" s="89">
        <v>19</v>
      </c>
      <c r="I26" s="89">
        <f t="shared" si="1"/>
        <v>35.210526315789473</v>
      </c>
      <c r="J26" s="89">
        <v>8</v>
      </c>
      <c r="K26" s="89">
        <v>3</v>
      </c>
      <c r="L26" s="88">
        <v>71637.289999999994</v>
      </c>
      <c r="M26" s="88">
        <v>11273</v>
      </c>
      <c r="N26" s="90" t="s">
        <v>883</v>
      </c>
      <c r="O26" s="91" t="s">
        <v>48</v>
      </c>
      <c r="P26" s="92"/>
      <c r="Q26" s="93"/>
      <c r="R26" s="99"/>
      <c r="S26" s="93"/>
      <c r="V26" s="122"/>
      <c r="W26" s="93"/>
      <c r="X26" s="96"/>
      <c r="Y26" s="96"/>
    </row>
    <row r="27" spans="1:27" s="97" customFormat="1" ht="25.35" customHeight="1">
      <c r="A27" s="86">
        <v>13</v>
      </c>
      <c r="B27" s="86">
        <v>12</v>
      </c>
      <c r="C27" s="87" t="s">
        <v>875</v>
      </c>
      <c r="D27" s="88">
        <v>3493.86</v>
      </c>
      <c r="E27" s="88">
        <v>3688.16</v>
      </c>
      <c r="F27" s="98">
        <f t="shared" si="2"/>
        <v>-5.268209622142199E-2</v>
      </c>
      <c r="G27" s="88">
        <v>571</v>
      </c>
      <c r="H27" s="89">
        <v>12</v>
      </c>
      <c r="I27" s="89">
        <f t="shared" si="1"/>
        <v>47.583333333333336</v>
      </c>
      <c r="J27" s="89">
        <v>7</v>
      </c>
      <c r="K27" s="89">
        <v>4</v>
      </c>
      <c r="L27" s="88">
        <v>35012.409999999996</v>
      </c>
      <c r="M27" s="88">
        <v>5648</v>
      </c>
      <c r="N27" s="90" t="s">
        <v>874</v>
      </c>
      <c r="O27" s="91" t="s">
        <v>876</v>
      </c>
      <c r="P27" s="92"/>
      <c r="Q27" s="93"/>
      <c r="R27" s="99"/>
      <c r="S27" s="93"/>
      <c r="V27" s="122"/>
      <c r="W27" s="93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873</v>
      </c>
      <c r="D28" s="88">
        <v>3434.32</v>
      </c>
      <c r="E28" s="88">
        <v>9709.3700000000008</v>
      </c>
      <c r="F28" s="98">
        <f t="shared" si="2"/>
        <v>-0.64628807018375034</v>
      </c>
      <c r="G28" s="88">
        <v>488</v>
      </c>
      <c r="H28" s="89">
        <v>9</v>
      </c>
      <c r="I28" s="89">
        <f t="shared" si="1"/>
        <v>54.222222222222221</v>
      </c>
      <c r="J28" s="89">
        <v>4</v>
      </c>
      <c r="K28" s="89">
        <v>4</v>
      </c>
      <c r="L28" s="88">
        <v>73214</v>
      </c>
      <c r="M28" s="88">
        <v>11383</v>
      </c>
      <c r="N28" s="90" t="s">
        <v>874</v>
      </c>
      <c r="O28" s="91" t="s">
        <v>39</v>
      </c>
      <c r="P28" s="92"/>
      <c r="Q28" s="93"/>
      <c r="R28" s="99"/>
      <c r="S28" s="93"/>
      <c r="V28" s="122"/>
      <c r="W28" s="93"/>
      <c r="X28" s="96"/>
      <c r="Y28" s="96"/>
    </row>
    <row r="29" spans="1:27" s="97" customFormat="1" ht="25.35" customHeight="1">
      <c r="A29" s="86">
        <v>15</v>
      </c>
      <c r="B29" s="118">
        <v>11</v>
      </c>
      <c r="C29" s="87" t="s">
        <v>855</v>
      </c>
      <c r="D29" s="88">
        <v>3280.57</v>
      </c>
      <c r="E29" s="88">
        <v>6972.56</v>
      </c>
      <c r="F29" s="98">
        <f t="shared" si="2"/>
        <v>-0.52950279380887366</v>
      </c>
      <c r="G29" s="88">
        <v>492</v>
      </c>
      <c r="H29" s="89">
        <v>10</v>
      </c>
      <c r="I29" s="89">
        <f t="shared" si="1"/>
        <v>49.2</v>
      </c>
      <c r="J29" s="89">
        <v>5</v>
      </c>
      <c r="K29" s="89">
        <v>6</v>
      </c>
      <c r="L29" s="88">
        <v>168350.38</v>
      </c>
      <c r="M29" s="88">
        <v>26371</v>
      </c>
      <c r="N29" s="90">
        <v>44916</v>
      </c>
      <c r="O29" s="91" t="s">
        <v>39</v>
      </c>
      <c r="P29" s="92"/>
      <c r="Q29" s="93"/>
      <c r="R29" s="99"/>
      <c r="S29" s="93"/>
      <c r="V29" s="122"/>
      <c r="W29" s="93"/>
      <c r="X29" s="96"/>
      <c r="Y29" s="96"/>
    </row>
    <row r="30" spans="1:27" s="97" customFormat="1" ht="25.35" customHeight="1">
      <c r="A30" s="86">
        <v>16</v>
      </c>
      <c r="B30" s="86">
        <v>9</v>
      </c>
      <c r="C30" s="87" t="s">
        <v>884</v>
      </c>
      <c r="D30" s="88">
        <v>2596.3000000000002</v>
      </c>
      <c r="E30" s="88">
        <v>13299.01</v>
      </c>
      <c r="F30" s="98">
        <f t="shared" si="2"/>
        <v>-0.80477494189417098</v>
      </c>
      <c r="G30" s="88">
        <v>353</v>
      </c>
      <c r="H30" s="89">
        <v>9</v>
      </c>
      <c r="I30" s="89">
        <f t="shared" si="1"/>
        <v>39.222222222222221</v>
      </c>
      <c r="J30" s="89">
        <v>4</v>
      </c>
      <c r="K30" s="89">
        <v>3</v>
      </c>
      <c r="L30" s="88">
        <v>69175.45</v>
      </c>
      <c r="M30" s="88">
        <v>11020</v>
      </c>
      <c r="N30" s="90" t="s">
        <v>883</v>
      </c>
      <c r="O30" s="91" t="s">
        <v>918</v>
      </c>
      <c r="P30" s="92"/>
      <c r="Q30" s="93"/>
      <c r="R30" s="99"/>
      <c r="S30" s="93"/>
      <c r="T30" s="120"/>
      <c r="U30" s="120"/>
      <c r="V30" s="122"/>
      <c r="W30" s="93"/>
      <c r="X30" s="96"/>
      <c r="Y30" s="96"/>
    </row>
    <row r="31" spans="1:27" s="97" customFormat="1" ht="25.35" customHeight="1">
      <c r="A31" s="86">
        <v>17</v>
      </c>
      <c r="B31" s="86">
        <v>16</v>
      </c>
      <c r="C31" s="87" t="s">
        <v>815</v>
      </c>
      <c r="D31" s="88">
        <v>1090.5</v>
      </c>
      <c r="E31" s="88">
        <v>585.54</v>
      </c>
      <c r="F31" s="98">
        <f t="shared" si="2"/>
        <v>0.86238344092632457</v>
      </c>
      <c r="G31" s="88">
        <v>252</v>
      </c>
      <c r="H31" s="89">
        <v>4</v>
      </c>
      <c r="I31" s="89">
        <f t="shared" si="1"/>
        <v>63</v>
      </c>
      <c r="J31" s="89">
        <v>1</v>
      </c>
      <c r="K31" s="89">
        <v>10</v>
      </c>
      <c r="L31" s="88">
        <v>136144.35</v>
      </c>
      <c r="M31" s="88">
        <v>26453</v>
      </c>
      <c r="N31" s="90">
        <v>44890</v>
      </c>
      <c r="O31" s="91" t="s">
        <v>921</v>
      </c>
      <c r="P31" s="92"/>
      <c r="Q31" s="93"/>
      <c r="R31" s="99"/>
      <c r="S31" s="93"/>
      <c r="V31" s="122"/>
      <c r="W31" s="93"/>
      <c r="X31" s="96"/>
      <c r="Y31" s="96"/>
    </row>
    <row r="32" spans="1:27" s="97" customFormat="1" ht="25.35" customHeight="1">
      <c r="A32" s="86">
        <v>18</v>
      </c>
      <c r="B32" s="86">
        <v>15</v>
      </c>
      <c r="C32" s="87" t="s">
        <v>803</v>
      </c>
      <c r="D32" s="88">
        <v>924.4</v>
      </c>
      <c r="E32" s="88">
        <v>1167.0999999999999</v>
      </c>
      <c r="F32" s="98">
        <f t="shared" si="2"/>
        <v>-0.2079513323622654</v>
      </c>
      <c r="G32" s="88">
        <v>133</v>
      </c>
      <c r="H32" s="89">
        <v>3</v>
      </c>
      <c r="I32" s="89">
        <f t="shared" si="1"/>
        <v>44.333333333333336</v>
      </c>
      <c r="J32" s="89">
        <v>2</v>
      </c>
      <c r="K32" s="89">
        <v>11</v>
      </c>
      <c r="L32" s="88">
        <v>109069.2</v>
      </c>
      <c r="M32" s="88">
        <v>17368</v>
      </c>
      <c r="N32" s="90">
        <v>44883</v>
      </c>
      <c r="O32" s="91" t="s">
        <v>41</v>
      </c>
      <c r="P32" s="92"/>
      <c r="Q32" s="93"/>
      <c r="R32" s="99"/>
      <c r="S32" s="93"/>
      <c r="V32" s="122"/>
      <c r="W32" s="93"/>
      <c r="X32" s="96"/>
      <c r="Y32" s="96"/>
    </row>
    <row r="33" spans="1:27" s="97" customFormat="1" ht="25.35" customHeight="1">
      <c r="A33" s="86">
        <v>19</v>
      </c>
      <c r="B33" s="121" t="s">
        <v>36</v>
      </c>
      <c r="C33" s="87" t="s">
        <v>909</v>
      </c>
      <c r="D33" s="88">
        <v>599.29999999999995</v>
      </c>
      <c r="E33" s="98" t="s">
        <v>36</v>
      </c>
      <c r="F33" s="98" t="s">
        <v>36</v>
      </c>
      <c r="G33" s="88">
        <v>103</v>
      </c>
      <c r="H33" s="89">
        <v>7</v>
      </c>
      <c r="I33" s="89">
        <f t="shared" si="1"/>
        <v>14.714285714285714</v>
      </c>
      <c r="J33" s="89">
        <v>6</v>
      </c>
      <c r="K33" s="89">
        <v>2</v>
      </c>
      <c r="L33" s="88">
        <v>1202.8</v>
      </c>
      <c r="M33" s="88">
        <v>194</v>
      </c>
      <c r="N33" s="90">
        <v>44951</v>
      </c>
      <c r="O33" s="91" t="s">
        <v>910</v>
      </c>
      <c r="P33" s="92"/>
      <c r="Q33" s="93"/>
      <c r="R33" s="99"/>
      <c r="S33" s="93"/>
      <c r="V33" s="122"/>
      <c r="W33" s="93"/>
      <c r="X33" s="96"/>
      <c r="Y33" s="96"/>
    </row>
    <row r="34" spans="1:27" s="97" customFormat="1" ht="25.35" customHeight="1">
      <c r="A34" s="86">
        <v>20</v>
      </c>
      <c r="B34" s="86">
        <v>14</v>
      </c>
      <c r="C34" s="87" t="s">
        <v>753</v>
      </c>
      <c r="D34" s="88">
        <v>456.5</v>
      </c>
      <c r="E34" s="88">
        <v>1556.2</v>
      </c>
      <c r="F34" s="98">
        <f>(D34-E34)/E34</f>
        <v>-0.706657241999743</v>
      </c>
      <c r="G34" s="88">
        <v>72</v>
      </c>
      <c r="H34" s="89">
        <v>3</v>
      </c>
      <c r="I34" s="89">
        <f t="shared" si="1"/>
        <v>24</v>
      </c>
      <c r="J34" s="89">
        <v>3</v>
      </c>
      <c r="K34" s="89">
        <v>16</v>
      </c>
      <c r="L34" s="88">
        <v>1002589.3900000001</v>
      </c>
      <c r="M34" s="88">
        <v>143909</v>
      </c>
      <c r="N34" s="90">
        <v>44848</v>
      </c>
      <c r="O34" s="91" t="s">
        <v>754</v>
      </c>
      <c r="P34" s="92"/>
      <c r="Q34" s="93"/>
      <c r="R34" s="99"/>
      <c r="S34" s="93"/>
      <c r="V34" s="122"/>
      <c r="W34" s="93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310871.40999999997</v>
      </c>
      <c r="E35" s="108">
        <v>419543.44999999995</v>
      </c>
      <c r="F35" s="109">
        <f>(D35-E35)/E35</f>
        <v>-0.25902451819948563</v>
      </c>
      <c r="G35" s="108">
        <f>SUM(G23:G34)</f>
        <v>45437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18</v>
      </c>
      <c r="C37" s="87" t="s">
        <v>849</v>
      </c>
      <c r="D37" s="88">
        <v>168.5</v>
      </c>
      <c r="E37" s="88">
        <v>179.9</v>
      </c>
      <c r="F37" s="98">
        <f>(D37-E37)/E37</f>
        <v>-6.3368538076709308E-2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15595.369999999997</v>
      </c>
      <c r="M37" s="88">
        <v>2819</v>
      </c>
      <c r="N37" s="90">
        <v>44911</v>
      </c>
      <c r="O37" s="91" t="s">
        <v>799</v>
      </c>
      <c r="P37" s="92"/>
      <c r="Q37" s="93"/>
      <c r="R37" s="99"/>
      <c r="S37" s="93"/>
      <c r="V37" s="122"/>
      <c r="W37" s="93"/>
      <c r="X37" s="96"/>
      <c r="Y37" s="96"/>
    </row>
    <row r="38" spans="1:27" customFormat="1" ht="25.35" customHeight="1">
      <c r="A38" s="86">
        <v>22</v>
      </c>
      <c r="B38" s="119" t="s">
        <v>36</v>
      </c>
      <c r="C38" s="87" t="s">
        <v>797</v>
      </c>
      <c r="D38" s="88">
        <v>137</v>
      </c>
      <c r="E38" s="88" t="s">
        <v>36</v>
      </c>
      <c r="F38" s="98" t="s">
        <v>36</v>
      </c>
      <c r="G38" s="88">
        <v>35</v>
      </c>
      <c r="H38" s="89">
        <v>1</v>
      </c>
      <c r="I38" s="89">
        <f>G38/H38</f>
        <v>35</v>
      </c>
      <c r="J38" s="89">
        <v>1</v>
      </c>
      <c r="K38" s="89" t="s">
        <v>36</v>
      </c>
      <c r="L38" s="88">
        <v>8339.52</v>
      </c>
      <c r="M38" s="88">
        <v>1881</v>
      </c>
      <c r="N38" s="90">
        <v>44883</v>
      </c>
      <c r="O38" s="91" t="s">
        <v>81</v>
      </c>
      <c r="P38" s="79"/>
      <c r="Q38" s="80"/>
      <c r="R38" s="84"/>
      <c r="S38" s="80"/>
      <c r="T38" s="1"/>
      <c r="U38" s="1"/>
      <c r="V38" s="122"/>
      <c r="W38" s="93"/>
      <c r="X38" s="83"/>
      <c r="Y38" s="83"/>
    </row>
    <row r="39" spans="1:27" s="97" customFormat="1" ht="25.35" customHeight="1">
      <c r="A39" s="86">
        <v>23</v>
      </c>
      <c r="B39" s="86">
        <v>21</v>
      </c>
      <c r="C39" s="87" t="s">
        <v>800</v>
      </c>
      <c r="D39" s="88">
        <v>104.7</v>
      </c>
      <c r="E39" s="88">
        <v>128.4</v>
      </c>
      <c r="F39" s="98">
        <f>(D39-E39)/E39</f>
        <v>-0.18457943925233647</v>
      </c>
      <c r="G39" s="88">
        <v>23</v>
      </c>
      <c r="H39" s="89">
        <v>1</v>
      </c>
      <c r="I39" s="89">
        <f>G39/H39</f>
        <v>23</v>
      </c>
      <c r="J39" s="89">
        <v>1</v>
      </c>
      <c r="K39" s="89">
        <v>11</v>
      </c>
      <c r="L39" s="88">
        <v>205435.83000000002</v>
      </c>
      <c r="M39" s="88">
        <v>32181</v>
      </c>
      <c r="N39" s="90">
        <v>44883</v>
      </c>
      <c r="O39" s="91" t="s">
        <v>801</v>
      </c>
      <c r="P39" s="92"/>
      <c r="Q39" s="93"/>
      <c r="R39" s="99"/>
      <c r="S39" s="93"/>
      <c r="V39" s="122"/>
      <c r="W39" s="93"/>
      <c r="X39" s="96"/>
      <c r="Y39" s="96"/>
    </row>
    <row r="40" spans="1:27" s="97" customFormat="1" ht="25.35" customHeight="1">
      <c r="A40" s="86">
        <v>24</v>
      </c>
      <c r="B40" s="86">
        <v>13</v>
      </c>
      <c r="C40" s="87" t="s">
        <v>887</v>
      </c>
      <c r="D40" s="88">
        <v>104</v>
      </c>
      <c r="E40" s="88">
        <v>2438.3000000000002</v>
      </c>
      <c r="F40" s="98">
        <f>(D40-E40)/E40</f>
        <v>-0.95734733215765078</v>
      </c>
      <c r="G40" s="88">
        <v>23</v>
      </c>
      <c r="H40" s="89">
        <v>3</v>
      </c>
      <c r="I40" s="89">
        <f>G40/H40</f>
        <v>7.666666666666667</v>
      </c>
      <c r="J40" s="89">
        <v>2</v>
      </c>
      <c r="K40" s="89">
        <v>3</v>
      </c>
      <c r="L40" s="88">
        <v>12277.24</v>
      </c>
      <c r="M40" s="88">
        <v>2014</v>
      </c>
      <c r="N40" s="90" t="s">
        <v>883</v>
      </c>
      <c r="O40" s="91" t="s">
        <v>81</v>
      </c>
      <c r="P40" s="92"/>
      <c r="Q40" s="93"/>
      <c r="R40" s="99"/>
      <c r="S40" s="93"/>
      <c r="V40" s="122"/>
      <c r="W40" s="93"/>
      <c r="X40" s="96"/>
      <c r="Y40" s="96"/>
    </row>
    <row r="41" spans="1:27" s="97" customFormat="1" ht="25.35" customHeight="1">
      <c r="A41" s="86"/>
      <c r="B41" s="86"/>
      <c r="C41" s="117" t="s">
        <v>294</v>
      </c>
      <c r="D41" s="108">
        <f>SUM(D35:D40)</f>
        <v>311385.61</v>
      </c>
      <c r="E41" s="110">
        <v>419837.85</v>
      </c>
      <c r="F41" s="109">
        <f>(D41-E41)/E41</f>
        <v>-0.25831934876762541</v>
      </c>
      <c r="G41" s="108">
        <f>SUM(G35:G40)</f>
        <v>45564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sheetPr codeName="Sheet35"/>
  <dimension ref="A1:AC72"/>
  <sheetViews>
    <sheetView zoomScale="60" zoomScaleNormal="60" workbookViewId="0">
      <selection activeCell="U13" sqref="U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588</v>
      </c>
      <c r="E6" s="4" t="s">
        <v>581</v>
      </c>
      <c r="F6" s="130"/>
      <c r="G6" s="4" t="s">
        <v>588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Z9" s="32"/>
      <c r="AC9" s="33"/>
    </row>
    <row r="10" spans="1:29">
      <c r="A10" s="127"/>
      <c r="B10" s="127"/>
      <c r="C10" s="130"/>
      <c r="D10" s="75" t="s">
        <v>589</v>
      </c>
      <c r="E10" s="75" t="s">
        <v>582</v>
      </c>
      <c r="F10" s="130"/>
      <c r="G10" s="75" t="s">
        <v>589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sheetPr codeName="Sheet36"/>
  <dimension ref="A1:AC72"/>
  <sheetViews>
    <sheetView zoomScale="60" zoomScaleNormal="60" workbookViewId="0">
      <selection activeCell="S7" sqref="S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581</v>
      </c>
      <c r="E6" s="4" t="s">
        <v>573</v>
      </c>
      <c r="F6" s="130"/>
      <c r="G6" s="4" t="s">
        <v>581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Z9" s="32"/>
      <c r="AB9" s="33"/>
    </row>
    <row r="10" spans="1:29">
      <c r="A10" s="127"/>
      <c r="B10" s="127"/>
      <c r="C10" s="130"/>
      <c r="D10" s="75" t="s">
        <v>582</v>
      </c>
      <c r="E10" s="75" t="s">
        <v>574</v>
      </c>
      <c r="F10" s="130"/>
      <c r="G10" s="75" t="s">
        <v>582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sheetPr codeName="Sheet37"/>
  <dimension ref="A1:AC69"/>
  <sheetViews>
    <sheetView zoomScale="60" zoomScaleNormal="60" workbookViewId="0">
      <selection activeCell="S12" sqref="S1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573</v>
      </c>
      <c r="E6" s="4" t="s">
        <v>560</v>
      </c>
      <c r="F6" s="130"/>
      <c r="G6" s="4" t="s">
        <v>573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AA9" s="32"/>
      <c r="AB9" s="33"/>
    </row>
    <row r="10" spans="1:29" ht="19.5">
      <c r="A10" s="127"/>
      <c r="B10" s="127"/>
      <c r="C10" s="130"/>
      <c r="D10" s="75" t="s">
        <v>574</v>
      </c>
      <c r="E10" s="75" t="s">
        <v>561</v>
      </c>
      <c r="F10" s="130"/>
      <c r="G10" s="75" t="s">
        <v>574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A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sheetPr codeName="Sheet38"/>
  <dimension ref="A1:AC74"/>
  <sheetViews>
    <sheetView topLeftCell="A13" zoomScale="60" zoomScaleNormal="60" workbookViewId="0">
      <selection activeCell="C41" sqref="C41:O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560</v>
      </c>
      <c r="E6" s="4" t="s">
        <v>556</v>
      </c>
      <c r="F6" s="130"/>
      <c r="G6" s="4" t="s">
        <v>560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2"/>
      <c r="AB9" s="33"/>
    </row>
    <row r="10" spans="1:29" ht="19.5">
      <c r="A10" s="127"/>
      <c r="B10" s="127"/>
      <c r="C10" s="130"/>
      <c r="D10" s="75" t="s">
        <v>561</v>
      </c>
      <c r="E10" s="75" t="s">
        <v>557</v>
      </c>
      <c r="F10" s="130"/>
      <c r="G10" s="75" t="s">
        <v>561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A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sheetPr codeName="Sheet39"/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556</v>
      </c>
      <c r="E6" s="4" t="s">
        <v>556</v>
      </c>
      <c r="F6" s="130"/>
      <c r="G6" s="4" t="s">
        <v>556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2"/>
      <c r="AB9" s="33"/>
    </row>
    <row r="10" spans="1:29" ht="19.5">
      <c r="A10" s="127"/>
      <c r="B10" s="127"/>
      <c r="C10" s="130"/>
      <c r="D10" s="75" t="s">
        <v>557</v>
      </c>
      <c r="E10" s="75" t="s">
        <v>545</v>
      </c>
      <c r="F10" s="130"/>
      <c r="G10" s="75" t="s">
        <v>557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  <c r="AA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sheetPr codeName="Sheet40"/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544</v>
      </c>
      <c r="E6" s="4" t="s">
        <v>540</v>
      </c>
      <c r="F6" s="130"/>
      <c r="G6" s="4" t="s">
        <v>544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2"/>
      <c r="AB9" s="33"/>
    </row>
    <row r="10" spans="1:29" ht="19.5">
      <c r="A10" s="127"/>
      <c r="B10" s="127"/>
      <c r="C10" s="130"/>
      <c r="D10" s="75" t="s">
        <v>545</v>
      </c>
      <c r="E10" s="75" t="s">
        <v>541</v>
      </c>
      <c r="F10" s="130"/>
      <c r="G10" s="75" t="s">
        <v>545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A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sheetPr codeName="Sheet41"/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540</v>
      </c>
      <c r="E6" s="4" t="s">
        <v>12</v>
      </c>
      <c r="F6" s="130"/>
      <c r="G6" s="4" t="s">
        <v>540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3"/>
      <c r="AB9" s="32"/>
    </row>
    <row r="10" spans="1:29" ht="19.5">
      <c r="A10" s="127"/>
      <c r="B10" s="127"/>
      <c r="C10" s="130"/>
      <c r="D10" s="75" t="s">
        <v>541</v>
      </c>
      <c r="E10" s="75" t="s">
        <v>27</v>
      </c>
      <c r="F10" s="130"/>
      <c r="G10" s="75" t="s">
        <v>541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A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sheetPr codeName="Sheet42"/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9.7109375" style="1" customWidth="1"/>
    <col min="20" max="20" width="8.85546875" style="1"/>
    <col min="21" max="21" width="9.140625" style="1" customWidth="1"/>
    <col min="22" max="22" width="9.42578125" style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12</v>
      </c>
      <c r="E6" s="4" t="s">
        <v>13</v>
      </c>
      <c r="F6" s="130"/>
      <c r="G6" s="4" t="s">
        <v>12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3"/>
      <c r="AB9" s="32"/>
    </row>
    <row r="10" spans="1:29">
      <c r="A10" s="127"/>
      <c r="B10" s="127"/>
      <c r="C10" s="130"/>
      <c r="D10" s="75" t="s">
        <v>27</v>
      </c>
      <c r="E10" s="75" t="s">
        <v>28</v>
      </c>
      <c r="F10" s="130"/>
      <c r="G10" s="75" t="s">
        <v>27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A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sheetPr codeName="Sheet43"/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4.855468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13</v>
      </c>
      <c r="E6" s="4" t="s">
        <v>75</v>
      </c>
      <c r="F6" s="130"/>
      <c r="G6" s="4" t="s">
        <v>13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  <c r="AB9" s="32"/>
    </row>
    <row r="10" spans="1:29">
      <c r="A10" s="127"/>
      <c r="B10" s="127"/>
      <c r="C10" s="130"/>
      <c r="D10" s="75" t="s">
        <v>28</v>
      </c>
      <c r="E10" s="75" t="s">
        <v>76</v>
      </c>
      <c r="F10" s="130"/>
      <c r="G10" s="75" t="s">
        <v>28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sheetPr codeName="Sheet44"/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75</v>
      </c>
      <c r="E6" s="4" t="s">
        <v>87</v>
      </c>
      <c r="F6" s="130"/>
      <c r="G6" s="4" t="s">
        <v>75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AB9" s="32"/>
    </row>
    <row r="10" spans="1:29">
      <c r="A10" s="127"/>
      <c r="B10" s="127"/>
      <c r="C10" s="130"/>
      <c r="D10" s="75" t="s">
        <v>76</v>
      </c>
      <c r="E10" s="75" t="s">
        <v>88</v>
      </c>
      <c r="F10" s="130"/>
      <c r="G10" s="75" t="s">
        <v>76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56ED-D055-45DD-A2E1-F9DE807FA332}">
  <sheetPr codeName="Sheet91"/>
  <dimension ref="A1:AA63"/>
  <sheetViews>
    <sheetView topLeftCell="A11" zoomScale="60" zoomScaleNormal="60" workbookViewId="0">
      <selection activeCell="O29" sqref="O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889</v>
      </c>
      <c r="F1" s="2"/>
      <c r="G1" s="2"/>
      <c r="H1" s="2"/>
      <c r="I1" s="2"/>
    </row>
    <row r="2" spans="1:25" ht="19.5" customHeight="1">
      <c r="E2" s="2" t="s">
        <v>890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893</v>
      </c>
      <c r="E6" s="4" t="s">
        <v>894</v>
      </c>
      <c r="F6" s="130"/>
      <c r="G6" s="4" t="s">
        <v>891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895</v>
      </c>
      <c r="E10" s="4" t="s">
        <v>896</v>
      </c>
      <c r="F10" s="130"/>
      <c r="G10" s="4" t="s">
        <v>892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7"/>
      <c r="V10" s="26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133915.97</v>
      </c>
      <c r="E13" s="88">
        <v>180142.15</v>
      </c>
      <c r="F13" s="98">
        <f>(D13-E13)/E13</f>
        <v>-0.25660946091739217</v>
      </c>
      <c r="G13" s="88">
        <v>16347</v>
      </c>
      <c r="H13" s="89">
        <v>150</v>
      </c>
      <c r="I13" s="89">
        <f t="shared" ref="I13:I19" si="0">G13/H13</f>
        <v>108.98</v>
      </c>
      <c r="J13" s="89">
        <v>24</v>
      </c>
      <c r="K13" s="89">
        <v>6</v>
      </c>
      <c r="L13" s="88">
        <v>2230470.09</v>
      </c>
      <c r="M13" s="88">
        <v>298032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0"/>
      <c r="W13" s="99"/>
      <c r="X13" s="96"/>
      <c r="Y13" s="96"/>
    </row>
    <row r="14" spans="1:25" s="97" customFormat="1" ht="25.35" customHeight="1">
      <c r="A14" s="86">
        <v>2</v>
      </c>
      <c r="B14" s="86">
        <v>2</v>
      </c>
      <c r="C14" s="87" t="s">
        <v>863</v>
      </c>
      <c r="D14" s="88">
        <v>78016.58</v>
      </c>
      <c r="E14" s="88">
        <v>90259.28</v>
      </c>
      <c r="F14" s="98">
        <f>(D14-E14)/E14</f>
        <v>-0.13563923842512368</v>
      </c>
      <c r="G14" s="88">
        <v>10936</v>
      </c>
      <c r="H14" s="89">
        <v>116</v>
      </c>
      <c r="I14" s="89">
        <f t="shared" si="0"/>
        <v>94.275862068965523</v>
      </c>
      <c r="J14" s="89">
        <v>10</v>
      </c>
      <c r="K14" s="89">
        <v>4</v>
      </c>
      <c r="L14" s="88">
        <v>682270.90999999992</v>
      </c>
      <c r="M14" s="88">
        <v>102511</v>
      </c>
      <c r="N14" s="90">
        <v>44925</v>
      </c>
      <c r="O14" s="91" t="s">
        <v>314</v>
      </c>
      <c r="P14" s="92"/>
      <c r="Q14" s="93"/>
      <c r="R14" s="99"/>
      <c r="S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74023.06</v>
      </c>
      <c r="E15" s="88">
        <v>83076.67</v>
      </c>
      <c r="F15" s="98">
        <f>(D15-E15)/E15</f>
        <v>-0.10897897087112424</v>
      </c>
      <c r="G15" s="88">
        <v>12868</v>
      </c>
      <c r="H15" s="89">
        <v>127</v>
      </c>
      <c r="I15" s="89">
        <f t="shared" si="0"/>
        <v>101.32283464566929</v>
      </c>
      <c r="J15" s="89">
        <v>23</v>
      </c>
      <c r="K15" s="89">
        <v>5</v>
      </c>
      <c r="L15" s="88">
        <v>736383.34</v>
      </c>
      <c r="M15" s="88">
        <v>137688</v>
      </c>
      <c r="N15" s="90" t="s">
        <v>857</v>
      </c>
      <c r="O15" s="91" t="s">
        <v>918</v>
      </c>
      <c r="P15" s="92"/>
      <c r="Q15" s="93"/>
      <c r="R15" s="99"/>
      <c r="S15" s="93"/>
      <c r="W15" s="99"/>
      <c r="X15" s="96"/>
      <c r="Y15" s="96"/>
    </row>
    <row r="16" spans="1:25" s="97" customFormat="1" ht="25.35" customHeight="1">
      <c r="A16" s="86">
        <v>4</v>
      </c>
      <c r="B16" s="118" t="s">
        <v>34</v>
      </c>
      <c r="C16" s="87" t="s">
        <v>900</v>
      </c>
      <c r="D16" s="88">
        <v>30311.119999999999</v>
      </c>
      <c r="E16" s="88" t="s">
        <v>36</v>
      </c>
      <c r="F16" s="98" t="s">
        <v>36</v>
      </c>
      <c r="G16" s="88">
        <v>4413</v>
      </c>
      <c r="H16" s="89">
        <v>83</v>
      </c>
      <c r="I16" s="89">
        <f t="shared" si="0"/>
        <v>53.168674698795179</v>
      </c>
      <c r="J16" s="89">
        <v>19</v>
      </c>
      <c r="K16" s="89">
        <v>1</v>
      </c>
      <c r="L16" s="88">
        <v>37409.57</v>
      </c>
      <c r="M16" s="88">
        <v>5311</v>
      </c>
      <c r="N16" s="90">
        <v>44946</v>
      </c>
      <c r="O16" s="91" t="s">
        <v>825</v>
      </c>
      <c r="P16" s="92"/>
      <c r="Q16" s="93"/>
      <c r="R16" s="99"/>
      <c r="S16" s="93"/>
      <c r="W16" s="99"/>
      <c r="X16" s="96"/>
      <c r="Y16" s="96"/>
    </row>
    <row r="17" spans="1:27" s="97" customFormat="1" ht="25.35" customHeight="1">
      <c r="A17" s="86">
        <v>5</v>
      </c>
      <c r="B17" s="86" t="s">
        <v>34</v>
      </c>
      <c r="C17" s="87" t="s">
        <v>897</v>
      </c>
      <c r="D17" s="88">
        <v>20384.48</v>
      </c>
      <c r="E17" s="98" t="s">
        <v>36</v>
      </c>
      <c r="F17" s="98" t="s">
        <v>36</v>
      </c>
      <c r="G17" s="88">
        <v>3044</v>
      </c>
      <c r="H17" s="89">
        <v>50</v>
      </c>
      <c r="I17" s="89">
        <f t="shared" si="0"/>
        <v>60.88</v>
      </c>
      <c r="J17" s="89">
        <v>15</v>
      </c>
      <c r="K17" s="89">
        <v>1</v>
      </c>
      <c r="L17" s="88">
        <v>20384.48</v>
      </c>
      <c r="M17" s="88">
        <v>3044</v>
      </c>
      <c r="N17" s="90">
        <v>44946</v>
      </c>
      <c r="O17" s="91" t="s">
        <v>898</v>
      </c>
      <c r="P17" s="92"/>
      <c r="Q17" s="93"/>
      <c r="R17" s="99"/>
      <c r="S17" s="93"/>
      <c r="W17" s="99"/>
      <c r="X17" s="96"/>
      <c r="Y17" s="96"/>
    </row>
    <row r="18" spans="1:27" s="97" customFormat="1" ht="25.35" customHeight="1">
      <c r="A18" s="86">
        <v>6</v>
      </c>
      <c r="B18" s="118">
        <v>7</v>
      </c>
      <c r="C18" s="87" t="s">
        <v>865</v>
      </c>
      <c r="D18" s="89">
        <v>15613.83</v>
      </c>
      <c r="E18" s="89">
        <v>16226.4</v>
      </c>
      <c r="F18" s="98">
        <f t="shared" ref="F18:F23" si="1">(D18-E18)/E18</f>
        <v>-3.7751442094364721E-2</v>
      </c>
      <c r="G18" s="88">
        <v>2970</v>
      </c>
      <c r="H18" s="89">
        <v>54</v>
      </c>
      <c r="I18" s="89">
        <f t="shared" si="0"/>
        <v>55</v>
      </c>
      <c r="J18" s="89">
        <v>12</v>
      </c>
      <c r="K18" s="89">
        <v>4</v>
      </c>
      <c r="L18" s="88">
        <v>127926.21</v>
      </c>
      <c r="M18" s="88">
        <v>25788</v>
      </c>
      <c r="N18" s="90">
        <v>44925</v>
      </c>
      <c r="O18" s="91" t="s">
        <v>876</v>
      </c>
      <c r="P18" s="92"/>
      <c r="Q18" s="93"/>
      <c r="R18" s="99"/>
      <c r="S18" s="93"/>
      <c r="W18" s="99"/>
      <c r="X18" s="96"/>
      <c r="Y18" s="96"/>
    </row>
    <row r="19" spans="1:27" s="97" customFormat="1" ht="25.35" customHeight="1">
      <c r="A19" s="86">
        <v>7</v>
      </c>
      <c r="B19" s="86">
        <v>5</v>
      </c>
      <c r="C19" s="87" t="s">
        <v>882</v>
      </c>
      <c r="D19" s="88">
        <v>13823.77</v>
      </c>
      <c r="E19" s="88">
        <v>30620.37</v>
      </c>
      <c r="F19" s="98">
        <f t="shared" si="1"/>
        <v>-0.54854333896030649</v>
      </c>
      <c r="G19" s="88">
        <v>1935</v>
      </c>
      <c r="H19" s="89">
        <v>37</v>
      </c>
      <c r="I19" s="89">
        <f t="shared" si="0"/>
        <v>52.297297297297298</v>
      </c>
      <c r="J19" s="89">
        <v>8</v>
      </c>
      <c r="K19" s="89">
        <v>2</v>
      </c>
      <c r="L19" s="88">
        <v>61996.97</v>
      </c>
      <c r="M19" s="88">
        <v>9787</v>
      </c>
      <c r="N19" s="90" t="s">
        <v>883</v>
      </c>
      <c r="O19" s="91" t="s">
        <v>48</v>
      </c>
      <c r="P19" s="92"/>
      <c r="Q19" s="93"/>
      <c r="R19" s="99"/>
      <c r="S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880</v>
      </c>
      <c r="D20" s="88">
        <v>13329</v>
      </c>
      <c r="E20" s="88">
        <v>22064</v>
      </c>
      <c r="F20" s="98">
        <f t="shared" si="1"/>
        <v>-0.39589376359680928</v>
      </c>
      <c r="G20" s="88">
        <v>2620</v>
      </c>
      <c r="H20" s="89" t="s">
        <v>36</v>
      </c>
      <c r="I20" s="89" t="s">
        <v>36</v>
      </c>
      <c r="J20" s="89">
        <v>15</v>
      </c>
      <c r="K20" s="89">
        <v>2</v>
      </c>
      <c r="L20" s="88">
        <v>39130</v>
      </c>
      <c r="M20" s="88">
        <v>8107</v>
      </c>
      <c r="N20" s="90">
        <v>44939</v>
      </c>
      <c r="O20" s="91" t="s">
        <v>65</v>
      </c>
      <c r="P20" s="92"/>
      <c r="Q20" s="93"/>
      <c r="R20" s="99"/>
      <c r="S20" s="93"/>
      <c r="W20" s="99"/>
      <c r="X20" s="96"/>
      <c r="Y20" s="96"/>
    </row>
    <row r="21" spans="1:27" s="97" customFormat="1" ht="25.35" customHeight="1">
      <c r="A21" s="86">
        <v>9</v>
      </c>
      <c r="B21" s="86">
        <v>4</v>
      </c>
      <c r="C21" s="87" t="s">
        <v>884</v>
      </c>
      <c r="D21" s="88">
        <v>13299.01</v>
      </c>
      <c r="E21" s="88">
        <v>32768.74</v>
      </c>
      <c r="F21" s="98">
        <f t="shared" si="1"/>
        <v>-0.59415558852735861</v>
      </c>
      <c r="G21" s="88">
        <v>1869</v>
      </c>
      <c r="H21" s="89">
        <v>40</v>
      </c>
      <c r="I21" s="89">
        <f>G21/H21</f>
        <v>46.725000000000001</v>
      </c>
      <c r="J21" s="89">
        <v>8</v>
      </c>
      <c r="K21" s="89">
        <v>2</v>
      </c>
      <c r="L21" s="88">
        <v>61302.86</v>
      </c>
      <c r="M21" s="88">
        <v>9724</v>
      </c>
      <c r="N21" s="90" t="s">
        <v>883</v>
      </c>
      <c r="O21" s="91" t="s">
        <v>918</v>
      </c>
      <c r="P21" s="92"/>
      <c r="Q21" s="93"/>
      <c r="R21" s="99"/>
      <c r="S21" s="93"/>
      <c r="W21" s="99"/>
      <c r="X21" s="96"/>
      <c r="Y21" s="96"/>
    </row>
    <row r="22" spans="1:27" s="97" customFormat="1" ht="25.35" customHeight="1">
      <c r="A22" s="86">
        <v>10</v>
      </c>
      <c r="B22" s="86">
        <v>8</v>
      </c>
      <c r="C22" s="87" t="s">
        <v>873</v>
      </c>
      <c r="D22" s="88">
        <v>9709.3700000000008</v>
      </c>
      <c r="E22" s="88">
        <v>14065.11</v>
      </c>
      <c r="F22" s="98">
        <f t="shared" si="1"/>
        <v>-0.30968403375444625</v>
      </c>
      <c r="G22" s="88">
        <v>1450</v>
      </c>
      <c r="H22" s="89">
        <v>27</v>
      </c>
      <c r="I22" s="89">
        <f>G22/H22</f>
        <v>53.703703703703702</v>
      </c>
      <c r="J22" s="89">
        <v>10</v>
      </c>
      <c r="K22" s="89">
        <v>3</v>
      </c>
      <c r="L22" s="88">
        <v>67282.28</v>
      </c>
      <c r="M22" s="88">
        <v>10457</v>
      </c>
      <c r="N22" s="90" t="s">
        <v>874</v>
      </c>
      <c r="O22" s="91" t="s">
        <v>39</v>
      </c>
      <c r="P22" s="92"/>
      <c r="Q22" s="93"/>
      <c r="R22" s="99"/>
      <c r="S22" s="93"/>
      <c r="T22" s="120"/>
      <c r="U22" s="120"/>
      <c r="V22" s="120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402426.19</v>
      </c>
      <c r="E23" s="108">
        <v>485696.72</v>
      </c>
      <c r="F23" s="109">
        <f t="shared" si="1"/>
        <v>-0.17144552674763786</v>
      </c>
      <c r="G23" s="108">
        <f>SUM(G13:G22)</f>
        <v>58452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855</v>
      </c>
      <c r="D25" s="88">
        <v>6972.56</v>
      </c>
      <c r="E25" s="88">
        <v>9255.56</v>
      </c>
      <c r="F25" s="98">
        <f t="shared" ref="F25:F32" si="2">(D25-E25)/E25</f>
        <v>-0.24666254662062578</v>
      </c>
      <c r="G25" s="88">
        <v>1098</v>
      </c>
      <c r="H25" s="89">
        <v>14</v>
      </c>
      <c r="I25" s="89">
        <f t="shared" ref="I25:I30" si="3">G25/H25</f>
        <v>78.428571428571431</v>
      </c>
      <c r="J25" s="89">
        <v>9</v>
      </c>
      <c r="K25" s="89">
        <v>5</v>
      </c>
      <c r="L25" s="88">
        <v>163850.39000000001</v>
      </c>
      <c r="M25" s="88">
        <v>25665</v>
      </c>
      <c r="N25" s="90">
        <v>44916</v>
      </c>
      <c r="O25" s="91" t="s">
        <v>39</v>
      </c>
      <c r="P25" s="92"/>
      <c r="Q25" s="93"/>
      <c r="R25" s="99"/>
      <c r="S25" s="93"/>
      <c r="W25" s="99"/>
      <c r="X25" s="96"/>
      <c r="Y25" s="96"/>
    </row>
    <row r="26" spans="1:27" s="97" customFormat="1" ht="25.35" customHeight="1">
      <c r="A26" s="86">
        <v>12</v>
      </c>
      <c r="B26" s="86">
        <v>10</v>
      </c>
      <c r="C26" s="87" t="s">
        <v>875</v>
      </c>
      <c r="D26" s="88">
        <v>3688.16</v>
      </c>
      <c r="E26" s="88">
        <v>7218.44</v>
      </c>
      <c r="F26" s="98">
        <f t="shared" si="2"/>
        <v>-0.48906411911714998</v>
      </c>
      <c r="G26" s="88">
        <v>577</v>
      </c>
      <c r="H26" s="89">
        <v>13</v>
      </c>
      <c r="I26" s="89">
        <f t="shared" si="3"/>
        <v>44.384615384615387</v>
      </c>
      <c r="J26" s="89">
        <v>6</v>
      </c>
      <c r="K26" s="89">
        <v>3</v>
      </c>
      <c r="L26" s="88">
        <v>30215.95</v>
      </c>
      <c r="M26" s="88">
        <v>4858</v>
      </c>
      <c r="N26" s="90" t="s">
        <v>874</v>
      </c>
      <c r="O26" s="91" t="s">
        <v>876</v>
      </c>
      <c r="P26" s="92"/>
      <c r="Q26" s="93"/>
      <c r="R26" s="99"/>
      <c r="S26" s="93"/>
      <c r="W26" s="99"/>
      <c r="X26" s="96"/>
      <c r="Y26" s="96"/>
    </row>
    <row r="27" spans="1:27" s="97" customFormat="1" ht="25.35" customHeight="1">
      <c r="A27" s="86">
        <v>13</v>
      </c>
      <c r="B27" s="86">
        <v>11</v>
      </c>
      <c r="C27" s="87" t="s">
        <v>887</v>
      </c>
      <c r="D27" s="88">
        <v>2438.3000000000002</v>
      </c>
      <c r="E27" s="88">
        <v>3737.7</v>
      </c>
      <c r="F27" s="98">
        <f t="shared" si="2"/>
        <v>-0.34764694865826568</v>
      </c>
      <c r="G27" s="88">
        <v>384</v>
      </c>
      <c r="H27" s="89">
        <v>8</v>
      </c>
      <c r="I27" s="89">
        <f t="shared" si="3"/>
        <v>48</v>
      </c>
      <c r="J27" s="89">
        <v>4</v>
      </c>
      <c r="K27" s="89">
        <v>2</v>
      </c>
      <c r="L27" s="88">
        <v>10674.54</v>
      </c>
      <c r="M27" s="88">
        <v>1749</v>
      </c>
      <c r="N27" s="90" t="s">
        <v>883</v>
      </c>
      <c r="O27" s="91" t="s">
        <v>81</v>
      </c>
      <c r="P27" s="92"/>
      <c r="Q27" s="93"/>
      <c r="R27" s="99"/>
      <c r="S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753</v>
      </c>
      <c r="D28" s="88">
        <v>1556.2</v>
      </c>
      <c r="E28" s="88">
        <v>2613.1999999999998</v>
      </c>
      <c r="F28" s="98">
        <f t="shared" si="2"/>
        <v>-0.40448492270013769</v>
      </c>
      <c r="G28" s="88">
        <v>248</v>
      </c>
      <c r="H28" s="89">
        <v>5</v>
      </c>
      <c r="I28" s="89">
        <f t="shared" si="3"/>
        <v>49.6</v>
      </c>
      <c r="J28" s="89">
        <v>4</v>
      </c>
      <c r="K28" s="89">
        <v>15</v>
      </c>
      <c r="L28" s="88">
        <v>1001225.3900000001</v>
      </c>
      <c r="M28" s="88">
        <v>143692</v>
      </c>
      <c r="N28" s="90">
        <v>44848</v>
      </c>
      <c r="O28" s="91" t="s">
        <v>754</v>
      </c>
      <c r="P28" s="92"/>
      <c r="Q28" s="93"/>
      <c r="R28" s="99"/>
      <c r="S28" s="93"/>
      <c r="W28" s="99"/>
      <c r="X28" s="96"/>
      <c r="Y28" s="96"/>
    </row>
    <row r="29" spans="1:27" s="97" customFormat="1" ht="25.35" customHeight="1">
      <c r="A29" s="86">
        <v>15</v>
      </c>
      <c r="B29" s="86">
        <v>16</v>
      </c>
      <c r="C29" s="87" t="s">
        <v>803</v>
      </c>
      <c r="D29" s="88">
        <v>1167.0999999999999</v>
      </c>
      <c r="E29" s="88">
        <v>1476.9</v>
      </c>
      <c r="F29" s="45">
        <f t="shared" si="2"/>
        <v>-0.20976369422438904</v>
      </c>
      <c r="G29" s="88">
        <v>163</v>
      </c>
      <c r="H29" s="89">
        <v>3</v>
      </c>
      <c r="I29" s="89">
        <f t="shared" si="3"/>
        <v>54.333333333333336</v>
      </c>
      <c r="J29" s="89">
        <v>2</v>
      </c>
      <c r="K29" s="89">
        <v>10</v>
      </c>
      <c r="L29" s="88">
        <v>108144.8</v>
      </c>
      <c r="M29" s="88">
        <v>17235</v>
      </c>
      <c r="N29" s="90">
        <v>44883</v>
      </c>
      <c r="O29" s="91" t="s">
        <v>41</v>
      </c>
      <c r="P29" s="92"/>
      <c r="Q29" s="93"/>
      <c r="R29" s="99"/>
      <c r="S29" s="93"/>
      <c r="W29" s="99"/>
      <c r="X29" s="96"/>
      <c r="Y29" s="96"/>
    </row>
    <row r="30" spans="1:27" customFormat="1" ht="25.35" customHeight="1">
      <c r="A30" s="86">
        <v>16</v>
      </c>
      <c r="B30" s="86">
        <v>17</v>
      </c>
      <c r="C30" s="87" t="s">
        <v>815</v>
      </c>
      <c r="D30" s="88">
        <v>585.54</v>
      </c>
      <c r="E30" s="88">
        <v>923.32</v>
      </c>
      <c r="F30" s="98">
        <f t="shared" si="2"/>
        <v>-0.36583199757397228</v>
      </c>
      <c r="G30" s="88">
        <v>129</v>
      </c>
      <c r="H30" s="89">
        <v>2</v>
      </c>
      <c r="I30" s="89">
        <f t="shared" si="3"/>
        <v>64.5</v>
      </c>
      <c r="J30" s="89">
        <v>1</v>
      </c>
      <c r="K30" s="89">
        <v>9</v>
      </c>
      <c r="L30" s="88">
        <v>134960.18</v>
      </c>
      <c r="M30" s="88">
        <v>26170</v>
      </c>
      <c r="N30" s="90">
        <v>44890</v>
      </c>
      <c r="O30" s="91" t="s">
        <v>921</v>
      </c>
      <c r="P30" s="79"/>
      <c r="Q30" s="80"/>
      <c r="R30" s="84"/>
      <c r="S30" s="80"/>
      <c r="T30" s="1"/>
      <c r="U30" s="1"/>
      <c r="V30" s="1"/>
      <c r="W30" s="84"/>
      <c r="X30" s="83"/>
      <c r="Y30" s="83"/>
    </row>
    <row r="31" spans="1:27" s="97" customFormat="1" ht="25.35" customHeight="1">
      <c r="A31" s="86">
        <v>17</v>
      </c>
      <c r="B31" s="86">
        <v>25</v>
      </c>
      <c r="C31" s="87" t="s">
        <v>871</v>
      </c>
      <c r="D31" s="88">
        <v>191</v>
      </c>
      <c r="E31" s="88">
        <v>168.5</v>
      </c>
      <c r="F31" s="98">
        <f t="shared" si="2"/>
        <v>0.13353115727002968</v>
      </c>
      <c r="G31" s="88">
        <v>26</v>
      </c>
      <c r="H31" s="89" t="s">
        <v>36</v>
      </c>
      <c r="I31" s="89" t="s">
        <v>36</v>
      </c>
      <c r="J31" s="89">
        <v>1</v>
      </c>
      <c r="K31" s="89" t="s">
        <v>36</v>
      </c>
      <c r="L31" s="88" t="s">
        <v>899</v>
      </c>
      <c r="M31" s="88">
        <v>3553</v>
      </c>
      <c r="N31" s="90">
        <v>44603</v>
      </c>
      <c r="O31" s="91" t="s">
        <v>65</v>
      </c>
      <c r="P31" s="92"/>
      <c r="Q31" s="93"/>
      <c r="R31" s="99"/>
      <c r="S31" s="93"/>
      <c r="W31" s="99"/>
      <c r="X31" s="96"/>
      <c r="Y31" s="96"/>
    </row>
    <row r="32" spans="1:27" s="97" customFormat="1" ht="25.35" customHeight="1">
      <c r="A32" s="86">
        <v>18</v>
      </c>
      <c r="B32" s="118">
        <v>20</v>
      </c>
      <c r="C32" s="87" t="s">
        <v>849</v>
      </c>
      <c r="D32" s="88">
        <v>179.9</v>
      </c>
      <c r="E32" s="88">
        <v>629.73</v>
      </c>
      <c r="F32" s="98">
        <f t="shared" si="2"/>
        <v>-0.71432201102059623</v>
      </c>
      <c r="G32" s="88">
        <v>29</v>
      </c>
      <c r="H32" s="89">
        <v>2</v>
      </c>
      <c r="I32" s="89">
        <f>G32/H32</f>
        <v>14.5</v>
      </c>
      <c r="J32" s="89">
        <v>2</v>
      </c>
      <c r="K32" s="89">
        <v>6</v>
      </c>
      <c r="L32" s="88">
        <v>14415.589999999997</v>
      </c>
      <c r="M32" s="88">
        <v>2536</v>
      </c>
      <c r="N32" s="90">
        <v>44911</v>
      </c>
      <c r="O32" s="91" t="s">
        <v>799</v>
      </c>
      <c r="P32" s="92"/>
      <c r="Q32" s="93"/>
      <c r="R32" s="99"/>
      <c r="S32" s="93"/>
      <c r="W32" s="99"/>
      <c r="X32" s="96"/>
      <c r="Y32" s="96"/>
    </row>
    <row r="33" spans="1:27" customFormat="1" ht="25.35" customHeight="1">
      <c r="A33" s="86">
        <v>19</v>
      </c>
      <c r="B33" s="71" t="s">
        <v>36</v>
      </c>
      <c r="C33" s="87" t="s">
        <v>711</v>
      </c>
      <c r="D33" s="88">
        <v>179.5</v>
      </c>
      <c r="E33" s="45" t="s">
        <v>36</v>
      </c>
      <c r="F33" s="45" t="s">
        <v>36</v>
      </c>
      <c r="G33" s="88">
        <v>25</v>
      </c>
      <c r="H33" s="89">
        <v>1</v>
      </c>
      <c r="I33" s="89">
        <f>G33/H33</f>
        <v>25</v>
      </c>
      <c r="J33" s="89">
        <v>1</v>
      </c>
      <c r="K33" s="45" t="s">
        <v>36</v>
      </c>
      <c r="L33" s="88">
        <v>120203.03</v>
      </c>
      <c r="M33" s="88">
        <v>18979</v>
      </c>
      <c r="N33" s="90">
        <v>44820</v>
      </c>
      <c r="O33" s="91" t="s">
        <v>43</v>
      </c>
      <c r="P33" s="79"/>
      <c r="Q33" s="80"/>
      <c r="R33" s="84"/>
      <c r="S33" s="80"/>
      <c r="T33" s="1"/>
      <c r="U33" s="1"/>
      <c r="V33" s="1"/>
      <c r="W33" s="84"/>
      <c r="X33" s="83"/>
      <c r="Y33" s="83"/>
    </row>
    <row r="34" spans="1:27" s="97" customFormat="1" ht="25.35" customHeight="1">
      <c r="A34" s="86">
        <v>20</v>
      </c>
      <c r="B34" s="121" t="s">
        <v>36</v>
      </c>
      <c r="C34" s="87" t="s">
        <v>720</v>
      </c>
      <c r="D34" s="88">
        <v>159</v>
      </c>
      <c r="E34" s="98" t="s">
        <v>36</v>
      </c>
      <c r="F34" s="98" t="s">
        <v>36</v>
      </c>
      <c r="G34" s="88">
        <v>32</v>
      </c>
      <c r="H34" s="89">
        <v>1</v>
      </c>
      <c r="I34" s="89">
        <f>G34/H34</f>
        <v>32</v>
      </c>
      <c r="J34" s="89">
        <v>1</v>
      </c>
      <c r="K34" s="89" t="s">
        <v>36</v>
      </c>
      <c r="L34" s="88">
        <v>3291.77</v>
      </c>
      <c r="M34" s="88">
        <v>752</v>
      </c>
      <c r="N34" s="90">
        <v>44827</v>
      </c>
      <c r="O34" s="91" t="s">
        <v>81</v>
      </c>
      <c r="P34" s="92"/>
      <c r="Q34" s="93"/>
      <c r="R34" s="99"/>
      <c r="S34" s="93"/>
      <c r="W34" s="99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419543.44999999995</v>
      </c>
      <c r="E35" s="108">
        <v>503163.64000000007</v>
      </c>
      <c r="F35" s="109">
        <f>(D35-E35)/E35</f>
        <v>-0.16618885657159191</v>
      </c>
      <c r="G35" s="108">
        <f>SUM(G23:G34)</f>
        <v>61163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21" t="s">
        <v>36</v>
      </c>
      <c r="C37" s="87" t="s">
        <v>800</v>
      </c>
      <c r="D37" s="88">
        <v>128.4</v>
      </c>
      <c r="E37" s="45" t="s">
        <v>36</v>
      </c>
      <c r="F37" s="45" t="s">
        <v>36</v>
      </c>
      <c r="G37" s="88">
        <v>28</v>
      </c>
      <c r="H37" s="89">
        <v>1</v>
      </c>
      <c r="I37" s="89">
        <f>G37/H37</f>
        <v>28</v>
      </c>
      <c r="J37" s="89">
        <v>1</v>
      </c>
      <c r="K37" s="89">
        <v>10</v>
      </c>
      <c r="L37" s="88">
        <v>205331.13</v>
      </c>
      <c r="M37" s="88">
        <v>32158</v>
      </c>
      <c r="N37" s="90">
        <v>44883</v>
      </c>
      <c r="O37" s="91" t="s">
        <v>801</v>
      </c>
      <c r="P37" s="92"/>
      <c r="Q37" s="93"/>
      <c r="R37" s="99"/>
      <c r="S37" s="93"/>
      <c r="W37" s="99"/>
      <c r="X37" s="96"/>
      <c r="Y37" s="96"/>
    </row>
    <row r="38" spans="1:27" s="97" customFormat="1" ht="25.35" customHeight="1">
      <c r="A38" s="86">
        <v>22</v>
      </c>
      <c r="B38" s="35">
        <v>26</v>
      </c>
      <c r="C38" s="87" t="s">
        <v>834</v>
      </c>
      <c r="D38" s="88">
        <v>82</v>
      </c>
      <c r="E38" s="88">
        <v>164.7</v>
      </c>
      <c r="F38" s="98">
        <f>(D38-E38)/E38</f>
        <v>-0.50212507589556765</v>
      </c>
      <c r="G38" s="89">
        <v>11</v>
      </c>
      <c r="H38" s="89" t="s">
        <v>36</v>
      </c>
      <c r="I38" s="89" t="s">
        <v>36</v>
      </c>
      <c r="J38" s="89">
        <v>1</v>
      </c>
      <c r="K38" s="89">
        <v>7</v>
      </c>
      <c r="L38" s="88">
        <v>20553</v>
      </c>
      <c r="M38" s="89">
        <v>3076</v>
      </c>
      <c r="N38" s="90">
        <v>44904</v>
      </c>
      <c r="O38" s="91" t="s">
        <v>65</v>
      </c>
      <c r="P38" s="92"/>
      <c r="Q38" s="93"/>
      <c r="R38" s="99"/>
      <c r="S38" s="93"/>
      <c r="W38" s="99"/>
      <c r="X38" s="96"/>
      <c r="Y38" s="96"/>
    </row>
    <row r="39" spans="1:27" customFormat="1" ht="25.35" customHeight="1">
      <c r="A39" s="86">
        <v>23</v>
      </c>
      <c r="B39" s="86">
        <v>21</v>
      </c>
      <c r="C39" s="87" t="s">
        <v>808</v>
      </c>
      <c r="D39" s="88">
        <v>66</v>
      </c>
      <c r="E39" s="88">
        <v>364</v>
      </c>
      <c r="F39" s="98">
        <f>(D39-E39)/E39</f>
        <v>-0.81868131868131866</v>
      </c>
      <c r="G39" s="88">
        <v>11</v>
      </c>
      <c r="H39" s="89" t="s">
        <v>36</v>
      </c>
      <c r="I39" s="89" t="s">
        <v>36</v>
      </c>
      <c r="J39" s="89">
        <v>1</v>
      </c>
      <c r="K39" s="89">
        <v>9</v>
      </c>
      <c r="L39" s="88">
        <v>10099</v>
      </c>
      <c r="M39" s="88">
        <v>1924</v>
      </c>
      <c r="N39" s="90">
        <v>44890</v>
      </c>
      <c r="O39" s="91" t="s">
        <v>65</v>
      </c>
      <c r="P39" s="79"/>
      <c r="Q39" s="80"/>
      <c r="R39" s="84"/>
      <c r="S39" s="80"/>
      <c r="T39" s="1"/>
      <c r="U39" s="1"/>
      <c r="V39" s="1"/>
      <c r="W39" s="84"/>
      <c r="X39" s="83"/>
      <c r="Y39" s="83"/>
    </row>
    <row r="40" spans="1:27" customFormat="1" ht="25.35" customHeight="1">
      <c r="A40" s="86">
        <v>24</v>
      </c>
      <c r="B40" s="86">
        <v>15</v>
      </c>
      <c r="C40" s="87" t="s">
        <v>888</v>
      </c>
      <c r="D40" s="88">
        <v>18</v>
      </c>
      <c r="E40" s="88">
        <v>1599.52</v>
      </c>
      <c r="F40" s="45">
        <f>(D40-E40)/E40</f>
        <v>-0.98874662398719615</v>
      </c>
      <c r="G40" s="88">
        <v>4</v>
      </c>
      <c r="H40" s="89">
        <v>2</v>
      </c>
      <c r="I40" s="89">
        <f>G40/H40</f>
        <v>2</v>
      </c>
      <c r="J40" s="89">
        <v>2</v>
      </c>
      <c r="K40" s="89">
        <v>2</v>
      </c>
      <c r="L40" s="88">
        <v>2084</v>
      </c>
      <c r="M40" s="88">
        <v>390</v>
      </c>
      <c r="N40" s="90" t="s">
        <v>883</v>
      </c>
      <c r="O40" s="91" t="s">
        <v>267</v>
      </c>
      <c r="P40" s="79"/>
      <c r="Q40" s="80"/>
      <c r="R40" s="84"/>
      <c r="S40" s="80"/>
      <c r="T40" s="1"/>
      <c r="U40" s="1"/>
      <c r="V40" s="1"/>
      <c r="W40" s="84"/>
      <c r="X40" s="83"/>
      <c r="Y40" s="83"/>
    </row>
    <row r="41" spans="1:27" s="97" customFormat="1" ht="25.35" customHeight="1">
      <c r="A41" s="86"/>
      <c r="B41" s="86"/>
      <c r="C41" s="117" t="s">
        <v>294</v>
      </c>
      <c r="D41" s="108">
        <f>SUM(D35:D40)</f>
        <v>419837.85</v>
      </c>
      <c r="E41" s="110">
        <v>504358</v>
      </c>
      <c r="F41" s="109">
        <f>(D41-E41)/E41</f>
        <v>-0.16757967554792433</v>
      </c>
      <c r="G41" s="108">
        <f>SUM(G35:G40)</f>
        <v>61217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sheetPr codeName="Sheet45"/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87</v>
      </c>
      <c r="E6" s="4" t="s">
        <v>104</v>
      </c>
      <c r="F6" s="130"/>
      <c r="G6" s="4" t="s">
        <v>87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AB9" s="32"/>
    </row>
    <row r="10" spans="1:29">
      <c r="A10" s="127"/>
      <c r="B10" s="127"/>
      <c r="C10" s="130"/>
      <c r="D10" s="75" t="s">
        <v>88</v>
      </c>
      <c r="E10" s="75" t="s">
        <v>105</v>
      </c>
      <c r="F10" s="130"/>
      <c r="G10" s="75" t="s">
        <v>88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sheetPr codeName="Sheet46"/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3.71093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104</v>
      </c>
      <c r="E6" s="4" t="s">
        <v>116</v>
      </c>
      <c r="F6" s="130"/>
      <c r="G6" s="4" t="s">
        <v>104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Z9" s="32"/>
      <c r="AB9" s="32"/>
    </row>
    <row r="10" spans="1:29">
      <c r="A10" s="127"/>
      <c r="B10" s="127"/>
      <c r="C10" s="130"/>
      <c r="D10" s="75" t="s">
        <v>105</v>
      </c>
      <c r="E10" s="75" t="s">
        <v>117</v>
      </c>
      <c r="F10" s="130"/>
      <c r="G10" s="75" t="s">
        <v>105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Z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sheetPr codeName="Sheet47"/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116</v>
      </c>
      <c r="E6" s="4" t="s">
        <v>126</v>
      </c>
      <c r="F6" s="130"/>
      <c r="G6" s="4" t="s">
        <v>116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AB9" s="32"/>
    </row>
    <row r="10" spans="1:29">
      <c r="A10" s="127"/>
      <c r="B10" s="127"/>
      <c r="C10" s="130"/>
      <c r="D10" s="75" t="s">
        <v>117</v>
      </c>
      <c r="E10" s="75" t="s">
        <v>127</v>
      </c>
      <c r="F10" s="130"/>
      <c r="G10" s="75" t="s">
        <v>117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sheetPr codeName="Sheet48"/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126</v>
      </c>
      <c r="E6" s="4" t="s">
        <v>139</v>
      </c>
      <c r="F6" s="130"/>
      <c r="G6" s="4" t="s">
        <v>126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AB9" s="32"/>
    </row>
    <row r="10" spans="1:29">
      <c r="A10" s="127"/>
      <c r="B10" s="127"/>
      <c r="C10" s="130"/>
      <c r="D10" s="75" t="s">
        <v>127</v>
      </c>
      <c r="E10" s="75" t="s">
        <v>140</v>
      </c>
      <c r="F10" s="130"/>
      <c r="G10" s="75" t="s">
        <v>127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sheetPr codeName="Sheet49"/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.5703125" style="1" bestFit="1" customWidth="1"/>
    <col min="26" max="26" width="13.7109375" style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139</v>
      </c>
      <c r="E6" s="4" t="s">
        <v>145</v>
      </c>
      <c r="F6" s="130"/>
      <c r="G6" s="4" t="s">
        <v>139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Z9" s="32"/>
      <c r="AB9" s="32"/>
    </row>
    <row r="10" spans="1:29">
      <c r="A10" s="127"/>
      <c r="B10" s="127"/>
      <c r="C10" s="130"/>
      <c r="D10" s="75" t="s">
        <v>140</v>
      </c>
      <c r="E10" s="75" t="s">
        <v>146</v>
      </c>
      <c r="F10" s="130"/>
      <c r="G10" s="75" t="s">
        <v>140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Z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sheetPr codeName="Sheet50"/>
  <dimension ref="A1:AC73"/>
  <sheetViews>
    <sheetView topLeftCell="A22" zoomScale="60" zoomScaleNormal="60" workbookViewId="0">
      <selection activeCell="S50" sqref="S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145</v>
      </c>
      <c r="E6" s="4" t="s">
        <v>163</v>
      </c>
      <c r="F6" s="130"/>
      <c r="G6" s="4" t="s">
        <v>145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AB9" s="32"/>
    </row>
    <row r="10" spans="1:29">
      <c r="A10" s="127"/>
      <c r="B10" s="127"/>
      <c r="C10" s="130"/>
      <c r="D10" s="75" t="s">
        <v>146</v>
      </c>
      <c r="E10" s="75" t="s">
        <v>164</v>
      </c>
      <c r="F10" s="130"/>
      <c r="G10" s="75" t="s">
        <v>146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sheetPr codeName="Sheet51"/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163</v>
      </c>
      <c r="E6" s="4" t="s">
        <v>171</v>
      </c>
      <c r="F6" s="130"/>
      <c r="G6" s="4" t="s">
        <v>163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AB9" s="32"/>
    </row>
    <row r="10" spans="1:28">
      <c r="A10" s="127"/>
      <c r="B10" s="127"/>
      <c r="C10" s="130"/>
      <c r="D10" s="75" t="s">
        <v>164</v>
      </c>
      <c r="E10" s="75" t="s">
        <v>172</v>
      </c>
      <c r="F10" s="130"/>
      <c r="G10" s="75" t="s">
        <v>164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B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sheetPr codeName="Sheet52"/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4.85546875" style="1" customWidth="1"/>
    <col min="27" max="27" width="11" style="1" customWidth="1"/>
    <col min="28" max="16384" width="8.85546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171</v>
      </c>
      <c r="E6" s="4" t="s">
        <v>177</v>
      </c>
      <c r="F6" s="130"/>
      <c r="G6" s="4" t="s">
        <v>171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  <c r="AA9" s="32"/>
    </row>
    <row r="10" spans="1:28">
      <c r="A10" s="127"/>
      <c r="B10" s="127"/>
      <c r="C10" s="130"/>
      <c r="D10" s="75" t="s">
        <v>172</v>
      </c>
      <c r="E10" s="75" t="s">
        <v>178</v>
      </c>
      <c r="F10" s="130"/>
      <c r="G10" s="75" t="s">
        <v>172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  <c r="AA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sheetPr codeName="Sheet53"/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.5703125" style="1" bestFit="1" customWidth="1"/>
    <col min="25" max="25" width="13.7109375" style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177</v>
      </c>
      <c r="E6" s="4" t="s">
        <v>186</v>
      </c>
      <c r="F6" s="130"/>
      <c r="G6" s="4" t="s">
        <v>177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Z9" s="32"/>
      <c r="AA9" s="33"/>
    </row>
    <row r="10" spans="1:28">
      <c r="A10" s="127"/>
      <c r="B10" s="127"/>
      <c r="C10" s="130"/>
      <c r="D10" s="75" t="s">
        <v>178</v>
      </c>
      <c r="E10" s="75" t="s">
        <v>187</v>
      </c>
      <c r="F10" s="130"/>
      <c r="G10" s="75" t="s">
        <v>178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Y10" s="32"/>
      <c r="Z10" s="32"/>
      <c r="AA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sheetPr codeName="Sheet54"/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 ht="19.5">
      <c r="A6" s="127"/>
      <c r="B6" s="127"/>
      <c r="C6" s="130"/>
      <c r="D6" s="4" t="s">
        <v>186</v>
      </c>
      <c r="E6" s="4" t="s">
        <v>198</v>
      </c>
      <c r="F6" s="130"/>
      <c r="G6" s="4" t="s">
        <v>186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2"/>
      <c r="AA9" s="33"/>
    </row>
    <row r="10" spans="1:28" ht="19.5">
      <c r="A10" s="127"/>
      <c r="B10" s="127"/>
      <c r="C10" s="130"/>
      <c r="D10" s="75" t="s">
        <v>187</v>
      </c>
      <c r="E10" s="75" t="s">
        <v>199</v>
      </c>
      <c r="F10" s="130"/>
      <c r="G10" s="75" t="s">
        <v>187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2"/>
      <c r="AA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46AA-622A-40D3-829C-81E55028F9F7}">
  <sheetPr codeName="Sheet1"/>
  <dimension ref="A1:AA66"/>
  <sheetViews>
    <sheetView topLeftCell="A10" zoomScale="60" zoomScaleNormal="60" workbookViewId="0">
      <selection activeCell="B29" sqref="B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878</v>
      </c>
      <c r="F1" s="2"/>
      <c r="G1" s="2"/>
      <c r="H1" s="2"/>
      <c r="I1" s="2"/>
    </row>
    <row r="2" spans="1:25" ht="19.5" customHeight="1">
      <c r="E2" s="2" t="s">
        <v>879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885</v>
      </c>
      <c r="E6" s="4" t="s">
        <v>869</v>
      </c>
      <c r="F6" s="130"/>
      <c r="G6" s="4" t="s">
        <v>885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27"/>
      <c r="B10" s="127"/>
      <c r="C10" s="130"/>
      <c r="D10" s="4" t="s">
        <v>886</v>
      </c>
      <c r="E10" s="4" t="s">
        <v>870</v>
      </c>
      <c r="F10" s="130"/>
      <c r="G10" s="4" t="s">
        <v>886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850</v>
      </c>
      <c r="D13" s="41">
        <v>180142.15</v>
      </c>
      <c r="E13" s="41">
        <v>250718.5</v>
      </c>
      <c r="F13" s="45">
        <f>(D13-E13)/E13</f>
        <v>-0.28149637940558836</v>
      </c>
      <c r="G13" s="41">
        <v>22265</v>
      </c>
      <c r="H13" s="39">
        <v>172</v>
      </c>
      <c r="I13" s="39">
        <f>G13/H13</f>
        <v>129.44767441860466</v>
      </c>
      <c r="J13" s="39">
        <v>24</v>
      </c>
      <c r="K13" s="39">
        <v>5</v>
      </c>
      <c r="L13" s="41">
        <v>2026654.28</v>
      </c>
      <c r="M13" s="41">
        <v>270856</v>
      </c>
      <c r="N13" s="78">
        <v>44911</v>
      </c>
      <c r="O13" s="91" t="s">
        <v>921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customFormat="1" ht="25.35" customHeight="1">
      <c r="A14" s="35">
        <v>2</v>
      </c>
      <c r="B14" s="35">
        <v>2</v>
      </c>
      <c r="C14" s="28" t="s">
        <v>863</v>
      </c>
      <c r="D14" s="41">
        <v>90259.28</v>
      </c>
      <c r="E14" s="41">
        <v>125593.44</v>
      </c>
      <c r="F14" s="45">
        <f>(D14-E14)/E14</f>
        <v>-0.28133762400329193</v>
      </c>
      <c r="G14" s="41">
        <v>12631</v>
      </c>
      <c r="H14" s="39">
        <v>122</v>
      </c>
      <c r="I14" s="39">
        <f>G14/H14</f>
        <v>103.5327868852459</v>
      </c>
      <c r="J14" s="39">
        <v>9</v>
      </c>
      <c r="K14" s="39">
        <v>3</v>
      </c>
      <c r="L14" s="41">
        <v>558690.75</v>
      </c>
      <c r="M14" s="41">
        <v>82750</v>
      </c>
      <c r="N14" s="78">
        <v>44925</v>
      </c>
      <c r="O14" s="36" t="s">
        <v>314</v>
      </c>
      <c r="P14" s="79"/>
      <c r="Q14" s="80"/>
      <c r="R14" s="84"/>
      <c r="S14" s="80"/>
      <c r="T14" s="83"/>
      <c r="U14" s="80"/>
      <c r="V14" s="80"/>
      <c r="W14" s="84"/>
      <c r="X14" s="83"/>
      <c r="Y14" s="83"/>
    </row>
    <row r="15" spans="1:25" s="97" customFormat="1" ht="25.35" customHeight="1">
      <c r="A15" s="35">
        <v>3</v>
      </c>
      <c r="B15" s="86">
        <v>3</v>
      </c>
      <c r="C15" s="87" t="s">
        <v>836</v>
      </c>
      <c r="D15" s="88">
        <v>83076.67</v>
      </c>
      <c r="E15" s="88">
        <v>97764.3</v>
      </c>
      <c r="F15" s="98">
        <f>(D15-E15)/E15</f>
        <v>-0.15023510627089853</v>
      </c>
      <c r="G15" s="88">
        <v>14333</v>
      </c>
      <c r="H15" s="89">
        <v>129</v>
      </c>
      <c r="I15" s="89">
        <f>G15/H15</f>
        <v>111.10852713178295</v>
      </c>
      <c r="J15" s="89">
        <v>23</v>
      </c>
      <c r="K15" s="89">
        <v>4</v>
      </c>
      <c r="L15" s="41">
        <v>641431.62</v>
      </c>
      <c r="M15" s="41">
        <v>120354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35">
        <v>4</v>
      </c>
      <c r="B16" s="35" t="s">
        <v>34</v>
      </c>
      <c r="C16" s="28" t="s">
        <v>884</v>
      </c>
      <c r="D16" s="41">
        <v>32768.74</v>
      </c>
      <c r="E16" s="41" t="s">
        <v>36</v>
      </c>
      <c r="F16" s="45" t="s">
        <v>36</v>
      </c>
      <c r="G16" s="41">
        <v>4651</v>
      </c>
      <c r="H16" s="39">
        <v>70</v>
      </c>
      <c r="I16" s="39">
        <f>G16/H16</f>
        <v>66.442857142857136</v>
      </c>
      <c r="J16" s="39">
        <v>13</v>
      </c>
      <c r="K16" s="39">
        <v>1</v>
      </c>
      <c r="L16" s="41">
        <v>33783.050000000003</v>
      </c>
      <c r="M16" s="41">
        <v>4813</v>
      </c>
      <c r="N16" s="78" t="s">
        <v>883</v>
      </c>
      <c r="O16" s="91" t="s">
        <v>918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customFormat="1" ht="25.35" customHeight="1">
      <c r="A17" s="35">
        <v>5</v>
      </c>
      <c r="B17" s="35" t="s">
        <v>34</v>
      </c>
      <c r="C17" s="28" t="s">
        <v>882</v>
      </c>
      <c r="D17" s="41">
        <v>30620.37</v>
      </c>
      <c r="E17" s="41" t="s">
        <v>36</v>
      </c>
      <c r="F17" s="45" t="s">
        <v>36</v>
      </c>
      <c r="G17" s="41">
        <v>4320</v>
      </c>
      <c r="H17" s="39">
        <v>72</v>
      </c>
      <c r="I17" s="39">
        <f>G17/H17</f>
        <v>60</v>
      </c>
      <c r="J17" s="39">
        <v>13</v>
      </c>
      <c r="K17" s="39">
        <v>1</v>
      </c>
      <c r="L17" s="41">
        <v>34204.53</v>
      </c>
      <c r="M17" s="41">
        <v>4799</v>
      </c>
      <c r="N17" s="78" t="s">
        <v>883</v>
      </c>
      <c r="O17" s="36" t="s">
        <v>48</v>
      </c>
      <c r="P17" s="79"/>
      <c r="Q17" s="80"/>
      <c r="R17" s="84"/>
      <c r="S17" s="80"/>
      <c r="T17" s="83"/>
      <c r="U17" s="80"/>
      <c r="V17" s="80"/>
      <c r="W17" s="84"/>
      <c r="X17" s="83"/>
      <c r="Y17" s="83"/>
    </row>
    <row r="18" spans="1:27" customFormat="1" ht="25.35" customHeight="1">
      <c r="A18" s="35">
        <v>6</v>
      </c>
      <c r="B18" s="86" t="s">
        <v>34</v>
      </c>
      <c r="C18" s="87" t="s">
        <v>880</v>
      </c>
      <c r="D18" s="88">
        <v>22064</v>
      </c>
      <c r="E18" s="89" t="s">
        <v>36</v>
      </c>
      <c r="F18" s="89" t="s">
        <v>36</v>
      </c>
      <c r="G18" s="88">
        <v>4465</v>
      </c>
      <c r="H18" s="89" t="s">
        <v>36</v>
      </c>
      <c r="I18" s="89" t="s">
        <v>36</v>
      </c>
      <c r="J18" s="89">
        <v>17</v>
      </c>
      <c r="K18" s="89">
        <v>1</v>
      </c>
      <c r="L18" s="41">
        <v>22064</v>
      </c>
      <c r="M18" s="41">
        <v>4465</v>
      </c>
      <c r="N18" s="90">
        <v>44939</v>
      </c>
      <c r="O18" s="91" t="s">
        <v>65</v>
      </c>
      <c r="P18" s="79"/>
      <c r="Q18" s="80"/>
      <c r="R18" s="84"/>
      <c r="S18" s="80"/>
      <c r="T18" s="83"/>
      <c r="U18" s="80"/>
      <c r="V18" s="80"/>
      <c r="W18" s="84"/>
      <c r="X18" s="83"/>
      <c r="Y18" s="83"/>
    </row>
    <row r="19" spans="1:27" customFormat="1" ht="25.35" customHeight="1">
      <c r="A19" s="35">
        <v>7</v>
      </c>
      <c r="B19" s="35">
        <v>4</v>
      </c>
      <c r="C19" s="28" t="s">
        <v>865</v>
      </c>
      <c r="D19" s="39">
        <v>16226.4</v>
      </c>
      <c r="E19" s="39">
        <v>28077.23</v>
      </c>
      <c r="F19" s="45">
        <f>(D19-E19)/E19</f>
        <v>-0.42207974219679079</v>
      </c>
      <c r="G19" s="41">
        <v>3057</v>
      </c>
      <c r="H19" s="39">
        <v>52</v>
      </c>
      <c r="I19" s="39">
        <f>G19/H19</f>
        <v>58.78846153846154</v>
      </c>
      <c r="J19" s="39">
        <v>15</v>
      </c>
      <c r="K19" s="39">
        <v>3</v>
      </c>
      <c r="L19" s="41">
        <v>110203.17</v>
      </c>
      <c r="M19" s="41">
        <v>22264</v>
      </c>
      <c r="N19" s="78">
        <v>44925</v>
      </c>
      <c r="O19" s="36" t="s">
        <v>876</v>
      </c>
      <c r="P19" s="79"/>
      <c r="Q19" s="80"/>
      <c r="R19" s="84"/>
      <c r="S19" s="80"/>
      <c r="T19" s="83"/>
      <c r="U19" s="80"/>
      <c r="V19" s="80"/>
      <c r="W19" s="84"/>
      <c r="X19" s="83"/>
      <c r="Y19" s="83"/>
    </row>
    <row r="20" spans="1:27" customFormat="1" ht="25.35" customHeight="1">
      <c r="A20" s="35">
        <v>8</v>
      </c>
      <c r="B20" s="35">
        <v>5</v>
      </c>
      <c r="C20" s="28" t="s">
        <v>873</v>
      </c>
      <c r="D20" s="41">
        <v>14065.11</v>
      </c>
      <c r="E20" s="39">
        <v>23600.44</v>
      </c>
      <c r="F20" s="45">
        <f>(D20-E20)/E20</f>
        <v>-0.40403187398201046</v>
      </c>
      <c r="G20" s="41">
        <v>2089</v>
      </c>
      <c r="H20" s="39">
        <v>34</v>
      </c>
      <c r="I20" s="39">
        <f>G20/H20</f>
        <v>61.441176470588232</v>
      </c>
      <c r="J20" s="39">
        <v>9</v>
      </c>
      <c r="K20" s="39">
        <v>2</v>
      </c>
      <c r="L20" s="41">
        <v>50849.96</v>
      </c>
      <c r="M20" s="41">
        <v>7656</v>
      </c>
      <c r="N20" s="78" t="s">
        <v>874</v>
      </c>
      <c r="O20" s="36" t="s">
        <v>39</v>
      </c>
      <c r="P20" s="79"/>
      <c r="Q20" s="80"/>
      <c r="R20" s="84"/>
      <c r="S20" s="80"/>
      <c r="T20" s="83"/>
      <c r="U20" s="80"/>
      <c r="V20" s="80"/>
      <c r="W20" s="84"/>
      <c r="X20" s="83"/>
      <c r="Y20" s="83"/>
    </row>
    <row r="21" spans="1:27" customFormat="1" ht="25.35" customHeight="1">
      <c r="A21" s="35">
        <v>9</v>
      </c>
      <c r="B21" s="35">
        <v>6</v>
      </c>
      <c r="C21" s="28" t="s">
        <v>855</v>
      </c>
      <c r="D21" s="41">
        <v>9255.56</v>
      </c>
      <c r="E21" s="41">
        <v>15236.75</v>
      </c>
      <c r="F21" s="45">
        <f>(D21-E21)/E21</f>
        <v>-0.39255024857663218</v>
      </c>
      <c r="G21" s="41">
        <v>1371</v>
      </c>
      <c r="H21" s="39">
        <v>20</v>
      </c>
      <c r="I21" s="39">
        <f>G21/H21</f>
        <v>68.55</v>
      </c>
      <c r="J21" s="39">
        <v>8</v>
      </c>
      <c r="K21" s="39">
        <v>4</v>
      </c>
      <c r="L21" s="41">
        <v>153050.44</v>
      </c>
      <c r="M21" s="41">
        <v>23724</v>
      </c>
      <c r="N21" s="78">
        <v>44916</v>
      </c>
      <c r="O21" s="36" t="s">
        <v>39</v>
      </c>
      <c r="P21" s="79"/>
      <c r="Q21" s="80"/>
      <c r="R21" s="84"/>
      <c r="S21" s="80"/>
      <c r="T21" s="83"/>
      <c r="U21" s="80"/>
      <c r="V21" s="80"/>
      <c r="W21" s="84"/>
      <c r="X21" s="83"/>
      <c r="Y21" s="83"/>
    </row>
    <row r="22" spans="1:27" customFormat="1" ht="25.35" customHeight="1">
      <c r="A22" s="35">
        <v>10</v>
      </c>
      <c r="B22" s="35">
        <v>7</v>
      </c>
      <c r="C22" s="28" t="s">
        <v>875</v>
      </c>
      <c r="D22" s="41">
        <v>7218.44</v>
      </c>
      <c r="E22" s="39">
        <v>11840.52</v>
      </c>
      <c r="F22" s="45">
        <f>(D22-E22)/E22</f>
        <v>-0.39036123413498736</v>
      </c>
      <c r="G22" s="41">
        <v>1033</v>
      </c>
      <c r="H22" s="39">
        <v>20</v>
      </c>
      <c r="I22" s="39">
        <f>G22/H22</f>
        <v>51.65</v>
      </c>
      <c r="J22" s="39">
        <v>8</v>
      </c>
      <c r="K22" s="39">
        <v>2</v>
      </c>
      <c r="L22" s="41">
        <v>23473.63</v>
      </c>
      <c r="M22" s="41">
        <v>3675</v>
      </c>
      <c r="N22" s="78" t="s">
        <v>874</v>
      </c>
      <c r="O22" s="36" t="s">
        <v>876</v>
      </c>
      <c r="P22" s="79"/>
      <c r="Q22" s="80"/>
      <c r="R22" s="84"/>
      <c r="S22" s="80"/>
      <c r="T22" s="83"/>
      <c r="U22" s="80"/>
      <c r="V22" s="80"/>
      <c r="W22" s="84"/>
      <c r="X22" s="83"/>
      <c r="Y22" s="83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485696.72</v>
      </c>
      <c r="E23" s="108">
        <v>562553.07999999996</v>
      </c>
      <c r="F23" s="109">
        <f>(D23-E23)/E23</f>
        <v>-0.13662063675840153</v>
      </c>
      <c r="G23" s="108">
        <f>SUM(G13:G22)</f>
        <v>70215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customFormat="1" ht="25.35" customHeight="1">
      <c r="A25" s="35">
        <v>11</v>
      </c>
      <c r="B25" s="35" t="s">
        <v>34</v>
      </c>
      <c r="C25" s="28" t="s">
        <v>887</v>
      </c>
      <c r="D25" s="41">
        <v>3737.7</v>
      </c>
      <c r="E25" s="41" t="s">
        <v>36</v>
      </c>
      <c r="F25" s="45" t="s">
        <v>36</v>
      </c>
      <c r="G25" s="41">
        <v>592</v>
      </c>
      <c r="H25" s="39">
        <v>12</v>
      </c>
      <c r="I25" s="39">
        <f t="shared" ref="I25:I34" si="0">G25/H25</f>
        <v>49.333333333333336</v>
      </c>
      <c r="J25" s="39">
        <v>5</v>
      </c>
      <c r="K25" s="39">
        <v>1</v>
      </c>
      <c r="L25" s="41">
        <v>4156.1400000000003</v>
      </c>
      <c r="M25" s="41">
        <v>649</v>
      </c>
      <c r="N25" s="78" t="s">
        <v>883</v>
      </c>
      <c r="O25" s="36" t="s">
        <v>81</v>
      </c>
      <c r="P25" s="79"/>
      <c r="Q25" s="80"/>
      <c r="R25" s="84"/>
      <c r="S25" s="80"/>
      <c r="T25" s="83"/>
      <c r="U25" s="80"/>
      <c r="V25" s="80"/>
      <c r="W25" s="84"/>
      <c r="X25" s="83"/>
      <c r="Y25" s="83"/>
    </row>
    <row r="26" spans="1:27" customFormat="1" ht="25.35" customHeight="1">
      <c r="A26" s="35">
        <v>12</v>
      </c>
      <c r="B26" s="35" t="s">
        <v>34</v>
      </c>
      <c r="C26" s="28" t="s">
        <v>881</v>
      </c>
      <c r="D26" s="41">
        <v>2860.25</v>
      </c>
      <c r="E26" s="41" t="s">
        <v>36</v>
      </c>
      <c r="F26" s="45" t="s">
        <v>36</v>
      </c>
      <c r="G26" s="41">
        <v>515</v>
      </c>
      <c r="H26" s="39">
        <v>14</v>
      </c>
      <c r="I26" s="39">
        <f t="shared" si="0"/>
        <v>36.785714285714285</v>
      </c>
      <c r="J26" s="39">
        <v>7</v>
      </c>
      <c r="K26" s="39">
        <v>1</v>
      </c>
      <c r="L26" s="41">
        <v>2860.25</v>
      </c>
      <c r="M26" s="41">
        <v>515</v>
      </c>
      <c r="N26" s="78">
        <v>44939</v>
      </c>
      <c r="O26" s="36" t="s">
        <v>119</v>
      </c>
      <c r="P26" s="79"/>
      <c r="Q26" s="80"/>
      <c r="R26" s="84"/>
      <c r="S26" s="80"/>
      <c r="T26" s="83"/>
      <c r="U26" s="80"/>
      <c r="V26" s="80"/>
      <c r="W26" s="84"/>
      <c r="X26" s="83"/>
      <c r="Y26" s="83"/>
    </row>
    <row r="27" spans="1:27" customFormat="1" ht="25.35" customHeight="1">
      <c r="A27" s="35">
        <v>13</v>
      </c>
      <c r="B27" s="35">
        <v>9</v>
      </c>
      <c r="C27" s="28" t="s">
        <v>753</v>
      </c>
      <c r="D27" s="41">
        <v>2613.1999999999998</v>
      </c>
      <c r="E27" s="41">
        <v>2626.9</v>
      </c>
      <c r="F27" s="45">
        <f t="shared" ref="F27:F37" si="1">(D27-E27)/E27</f>
        <v>-5.2152727549584195E-3</v>
      </c>
      <c r="G27" s="41">
        <v>395</v>
      </c>
      <c r="H27" s="39">
        <v>8</v>
      </c>
      <c r="I27" s="39">
        <f t="shared" si="0"/>
        <v>49.375</v>
      </c>
      <c r="J27" s="39">
        <v>5</v>
      </c>
      <c r="K27" s="39">
        <v>14</v>
      </c>
      <c r="L27" s="41">
        <v>998244.49000000022</v>
      </c>
      <c r="M27" s="41">
        <v>143163</v>
      </c>
      <c r="N27" s="78">
        <v>44848</v>
      </c>
      <c r="O27" s="36" t="s">
        <v>754</v>
      </c>
      <c r="P27" s="79"/>
      <c r="Q27" s="80"/>
      <c r="R27" s="84"/>
      <c r="S27" s="80"/>
      <c r="T27" s="83"/>
      <c r="U27" s="80"/>
      <c r="V27" s="80"/>
      <c r="W27" s="84"/>
      <c r="X27" s="83"/>
      <c r="Y27" s="83"/>
    </row>
    <row r="28" spans="1:27" customFormat="1" ht="25.35" customHeight="1">
      <c r="A28" s="35">
        <v>14</v>
      </c>
      <c r="B28" s="35">
        <v>13</v>
      </c>
      <c r="C28" s="28" t="s">
        <v>759</v>
      </c>
      <c r="D28" s="41">
        <v>2299.9000000000233</v>
      </c>
      <c r="E28" s="41">
        <v>1216.6000000000058</v>
      </c>
      <c r="F28" s="45">
        <f t="shared" si="1"/>
        <v>0.89043235245767904</v>
      </c>
      <c r="G28" s="41">
        <v>386</v>
      </c>
      <c r="H28" s="39">
        <v>4</v>
      </c>
      <c r="I28" s="39">
        <f t="shared" si="0"/>
        <v>96.5</v>
      </c>
      <c r="J28" s="39">
        <v>3</v>
      </c>
      <c r="K28" s="39">
        <v>12</v>
      </c>
      <c r="L28" s="41">
        <v>193867.7</v>
      </c>
      <c r="M28" s="41">
        <v>30926</v>
      </c>
      <c r="N28" s="78">
        <v>44855</v>
      </c>
      <c r="O28" s="36" t="s">
        <v>119</v>
      </c>
      <c r="P28" s="79"/>
      <c r="Q28" s="80"/>
      <c r="R28" s="84"/>
      <c r="S28" s="80"/>
      <c r="T28" s="83"/>
      <c r="U28" s="80"/>
      <c r="V28" s="80"/>
      <c r="W28" s="84"/>
      <c r="X28" s="83"/>
      <c r="Y28" s="83"/>
    </row>
    <row r="29" spans="1:27" customFormat="1" ht="25.35" customHeight="1">
      <c r="A29" s="35">
        <v>15</v>
      </c>
      <c r="B29" s="35" t="s">
        <v>34</v>
      </c>
      <c r="C29" s="87" t="s">
        <v>888</v>
      </c>
      <c r="D29" s="88">
        <v>1599.52</v>
      </c>
      <c r="E29" s="88" t="s">
        <v>36</v>
      </c>
      <c r="F29" s="88" t="s">
        <v>36</v>
      </c>
      <c r="G29" s="88">
        <v>295</v>
      </c>
      <c r="H29" s="89">
        <v>25</v>
      </c>
      <c r="I29" s="89">
        <f t="shared" ref="I29" si="2">G29/H29</f>
        <v>11.8</v>
      </c>
      <c r="J29" s="89">
        <v>15</v>
      </c>
      <c r="K29" s="89">
        <v>1</v>
      </c>
      <c r="L29" s="88">
        <v>1599.52</v>
      </c>
      <c r="M29" s="88">
        <v>295</v>
      </c>
      <c r="N29" s="90" t="s">
        <v>883</v>
      </c>
      <c r="O29" s="91" t="s">
        <v>267</v>
      </c>
      <c r="P29" s="79"/>
      <c r="Q29" s="80"/>
      <c r="R29" s="84"/>
      <c r="S29" s="80"/>
      <c r="T29" s="83"/>
      <c r="U29" s="80"/>
      <c r="V29" s="80"/>
      <c r="W29" s="84"/>
      <c r="X29" s="83"/>
      <c r="Y29" s="83"/>
    </row>
    <row r="30" spans="1:27" customFormat="1" ht="25.35" customHeight="1">
      <c r="A30" s="35">
        <v>16</v>
      </c>
      <c r="B30" s="35">
        <v>10</v>
      </c>
      <c r="C30" s="87" t="s">
        <v>803</v>
      </c>
      <c r="D30" s="88">
        <v>1476.9</v>
      </c>
      <c r="E30" s="88">
        <v>2220.67</v>
      </c>
      <c r="F30" s="88">
        <f t="shared" si="1"/>
        <v>-0.3349304489185696</v>
      </c>
      <c r="G30" s="88">
        <v>205</v>
      </c>
      <c r="H30" s="89">
        <v>4</v>
      </c>
      <c r="I30" s="89">
        <f t="shared" si="0"/>
        <v>51.25</v>
      </c>
      <c r="J30" s="89">
        <v>2</v>
      </c>
      <c r="K30" s="89">
        <v>9</v>
      </c>
      <c r="L30" s="88">
        <v>105748.3</v>
      </c>
      <c r="M30" s="88">
        <v>16823</v>
      </c>
      <c r="N30" s="90">
        <v>44883</v>
      </c>
      <c r="O30" s="91" t="s">
        <v>41</v>
      </c>
      <c r="P30" s="79"/>
      <c r="Q30" s="80"/>
      <c r="R30" s="84"/>
      <c r="S30" s="80"/>
      <c r="T30" s="83"/>
      <c r="U30" s="80"/>
      <c r="V30" s="80"/>
      <c r="W30" s="84"/>
      <c r="X30" s="83"/>
      <c r="Y30" s="83"/>
    </row>
    <row r="31" spans="1:27" customFormat="1" ht="25.35" customHeight="1">
      <c r="A31" s="35">
        <v>17</v>
      </c>
      <c r="B31" s="35">
        <v>14</v>
      </c>
      <c r="C31" s="28" t="s">
        <v>815</v>
      </c>
      <c r="D31" s="41">
        <v>923.32</v>
      </c>
      <c r="E31" s="41">
        <v>888.42</v>
      </c>
      <c r="F31" s="45">
        <f t="shared" si="1"/>
        <v>3.928322189955212E-2</v>
      </c>
      <c r="G31" s="41">
        <v>197</v>
      </c>
      <c r="H31" s="39">
        <v>2</v>
      </c>
      <c r="I31" s="39">
        <f t="shared" si="0"/>
        <v>98.5</v>
      </c>
      <c r="J31" s="39">
        <v>1</v>
      </c>
      <c r="K31" s="39">
        <v>8</v>
      </c>
      <c r="L31" s="41">
        <v>134324.04999999999</v>
      </c>
      <c r="M31" s="41">
        <v>26028</v>
      </c>
      <c r="N31" s="78">
        <v>44890</v>
      </c>
      <c r="O31" s="91" t="s">
        <v>921</v>
      </c>
      <c r="P31" s="79"/>
      <c r="Q31" s="80"/>
      <c r="R31" s="84"/>
      <c r="S31" s="80"/>
      <c r="T31" s="83"/>
      <c r="U31" s="80"/>
      <c r="V31" s="80"/>
      <c r="W31" s="84"/>
      <c r="X31" s="83"/>
      <c r="Y31" s="83"/>
    </row>
    <row r="32" spans="1:27" customFormat="1" ht="25.35" customHeight="1">
      <c r="A32" s="35">
        <v>18</v>
      </c>
      <c r="B32" s="35">
        <v>8</v>
      </c>
      <c r="C32" s="28" t="s">
        <v>877</v>
      </c>
      <c r="D32" s="41">
        <v>667</v>
      </c>
      <c r="E32" s="39">
        <v>4874.33</v>
      </c>
      <c r="F32" s="45">
        <f t="shared" si="1"/>
        <v>-0.86316068054481332</v>
      </c>
      <c r="G32" s="41">
        <v>122</v>
      </c>
      <c r="H32" s="39">
        <v>4</v>
      </c>
      <c r="I32" s="39">
        <f t="shared" si="0"/>
        <v>30.5</v>
      </c>
      <c r="J32" s="39">
        <v>2</v>
      </c>
      <c r="K32" s="39">
        <v>2</v>
      </c>
      <c r="L32" s="41">
        <v>6814.33</v>
      </c>
      <c r="M32" s="41">
        <v>1186</v>
      </c>
      <c r="N32" s="78">
        <v>44932</v>
      </c>
      <c r="O32" s="36" t="s">
        <v>119</v>
      </c>
      <c r="P32" s="79"/>
      <c r="Q32" s="80"/>
      <c r="R32" s="84"/>
      <c r="S32" s="80"/>
      <c r="T32" s="83"/>
      <c r="U32" s="80"/>
      <c r="V32" s="80"/>
      <c r="W32" s="84"/>
      <c r="X32" s="83"/>
      <c r="Y32" s="83"/>
    </row>
    <row r="33" spans="1:27" customFormat="1" ht="25.35" customHeight="1">
      <c r="A33" s="35">
        <v>19</v>
      </c>
      <c r="B33" s="35">
        <v>15</v>
      </c>
      <c r="C33" s="28" t="s">
        <v>872</v>
      </c>
      <c r="D33" s="41">
        <v>659.4</v>
      </c>
      <c r="E33" s="39">
        <v>825.3</v>
      </c>
      <c r="F33" s="45">
        <f t="shared" si="1"/>
        <v>-0.2010178117048346</v>
      </c>
      <c r="G33" s="41">
        <v>114</v>
      </c>
      <c r="H33" s="39">
        <v>3</v>
      </c>
      <c r="I33" s="39">
        <f t="shared" si="0"/>
        <v>38</v>
      </c>
      <c r="J33" s="39">
        <v>3</v>
      </c>
      <c r="K33" s="39">
        <v>2</v>
      </c>
      <c r="L33" s="41">
        <v>1889.7</v>
      </c>
      <c r="M33" s="41">
        <v>333</v>
      </c>
      <c r="N33" s="78">
        <v>44932</v>
      </c>
      <c r="O33" s="36" t="s">
        <v>482</v>
      </c>
      <c r="P33" s="79"/>
      <c r="Q33" s="80"/>
      <c r="R33" s="84"/>
      <c r="S33" s="80"/>
      <c r="T33" s="83"/>
      <c r="U33" s="80"/>
      <c r="V33" s="80"/>
      <c r="W33" s="84"/>
      <c r="X33" s="83"/>
      <c r="Y33" s="83"/>
    </row>
    <row r="34" spans="1:27" customFormat="1" ht="25.35" customHeight="1">
      <c r="A34" s="35">
        <v>20</v>
      </c>
      <c r="B34" s="35">
        <v>12</v>
      </c>
      <c r="C34" s="28" t="s">
        <v>849</v>
      </c>
      <c r="D34" s="41">
        <v>629.73</v>
      </c>
      <c r="E34" s="41">
        <v>1423.06</v>
      </c>
      <c r="F34" s="45">
        <f t="shared" si="1"/>
        <v>-0.55748176464801202</v>
      </c>
      <c r="G34" s="41">
        <v>104</v>
      </c>
      <c r="H34" s="39">
        <v>5</v>
      </c>
      <c r="I34" s="39">
        <f t="shared" si="0"/>
        <v>20.8</v>
      </c>
      <c r="J34" s="39">
        <v>2</v>
      </c>
      <c r="K34" s="39">
        <v>5</v>
      </c>
      <c r="L34" s="41">
        <v>12799.839999999998</v>
      </c>
      <c r="M34" s="41">
        <v>2175</v>
      </c>
      <c r="N34" s="78">
        <v>44911</v>
      </c>
      <c r="O34" s="36" t="s">
        <v>799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503163.64000000007</v>
      </c>
      <c r="E35" s="108">
        <v>569922.66</v>
      </c>
      <c r="F35" s="109">
        <f>(D35-E35)/E35</f>
        <v>-0.11713698135813719</v>
      </c>
      <c r="G35" s="108">
        <f ca="1">SUM(G23:G37)</f>
        <v>72913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customFormat="1" ht="25.35" customHeight="1">
      <c r="A37" s="35">
        <v>21</v>
      </c>
      <c r="B37" s="59">
        <v>17</v>
      </c>
      <c r="C37" s="28" t="s">
        <v>808</v>
      </c>
      <c r="D37" s="41">
        <v>364</v>
      </c>
      <c r="E37" s="41">
        <v>433</v>
      </c>
      <c r="F37" s="45">
        <f t="shared" si="1"/>
        <v>-0.15935334872979215</v>
      </c>
      <c r="G37" s="41">
        <v>68</v>
      </c>
      <c r="H37" s="39" t="s">
        <v>36</v>
      </c>
      <c r="I37" s="39" t="s">
        <v>36</v>
      </c>
      <c r="J37" s="39">
        <v>2</v>
      </c>
      <c r="K37" s="39">
        <v>8</v>
      </c>
      <c r="L37" s="41">
        <v>9945</v>
      </c>
      <c r="M37" s="41">
        <v>1900</v>
      </c>
      <c r="N37" s="78">
        <v>44890</v>
      </c>
      <c r="O37" s="36" t="s">
        <v>65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customFormat="1" ht="25.35" customHeight="1">
      <c r="A38" s="35">
        <v>22</v>
      </c>
      <c r="B38" s="35">
        <v>16</v>
      </c>
      <c r="C38" s="28" t="s">
        <v>845</v>
      </c>
      <c r="D38" s="41">
        <v>318.7</v>
      </c>
      <c r="E38" s="41">
        <v>544</v>
      </c>
      <c r="F38" s="45">
        <f>(D38-E38)/E38</f>
        <v>-0.41415441176470591</v>
      </c>
      <c r="G38" s="41">
        <v>50</v>
      </c>
      <c r="H38" s="39">
        <v>3</v>
      </c>
      <c r="I38" s="39">
        <f>G38/H38</f>
        <v>16.666666666666668</v>
      </c>
      <c r="J38" s="39">
        <v>2</v>
      </c>
      <c r="K38" s="39">
        <v>7</v>
      </c>
      <c r="L38" s="41">
        <v>8449.7000000000007</v>
      </c>
      <c r="M38" s="41">
        <v>1517</v>
      </c>
      <c r="N38" s="78">
        <v>44897</v>
      </c>
      <c r="O38" s="36" t="s">
        <v>482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41" t="s">
        <v>36</v>
      </c>
      <c r="C39" s="28" t="s">
        <v>798</v>
      </c>
      <c r="D39" s="41">
        <v>298.35000000000002</v>
      </c>
      <c r="E39" s="41" t="s">
        <v>36</v>
      </c>
      <c r="F39" s="45" t="s">
        <v>36</v>
      </c>
      <c r="G39" s="41">
        <v>49</v>
      </c>
      <c r="H39" s="39">
        <v>2</v>
      </c>
      <c r="I39" s="39">
        <f>G39/H39</f>
        <v>24.5</v>
      </c>
      <c r="J39" s="39">
        <v>1</v>
      </c>
      <c r="K39" s="39" t="s">
        <v>36</v>
      </c>
      <c r="L39" s="41">
        <v>21065.41</v>
      </c>
      <c r="M39" s="41">
        <v>3967</v>
      </c>
      <c r="N39" s="78">
        <v>44883</v>
      </c>
      <c r="O39" s="36" t="s">
        <v>799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35">
        <v>24</v>
      </c>
      <c r="B40" s="41" t="s">
        <v>36</v>
      </c>
      <c r="C40" s="28" t="s">
        <v>826</v>
      </c>
      <c r="D40" s="41">
        <v>213.05</v>
      </c>
      <c r="E40" s="41" t="s">
        <v>36</v>
      </c>
      <c r="F40" s="45" t="s">
        <v>36</v>
      </c>
      <c r="G40" s="41">
        <v>37</v>
      </c>
      <c r="H40" s="39">
        <v>2</v>
      </c>
      <c r="I40" s="39">
        <f>G40/H40</f>
        <v>18.5</v>
      </c>
      <c r="J40" s="39">
        <v>2</v>
      </c>
      <c r="K40" s="39" t="s">
        <v>36</v>
      </c>
      <c r="L40" s="41">
        <v>7112.4800000000005</v>
      </c>
      <c r="M40" s="41">
        <v>1401</v>
      </c>
      <c r="N40" s="78">
        <v>44897</v>
      </c>
      <c r="O40" s="36" t="s">
        <v>119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35">
        <v>25</v>
      </c>
      <c r="B41" s="35">
        <v>20</v>
      </c>
      <c r="C41" s="28" t="s">
        <v>871</v>
      </c>
      <c r="D41" s="41">
        <v>168.5</v>
      </c>
      <c r="E41" s="39">
        <v>167</v>
      </c>
      <c r="F41" s="45">
        <f>(D41-E41)/E41</f>
        <v>8.9820359281437123E-3</v>
      </c>
      <c r="G41" s="41">
        <v>23</v>
      </c>
      <c r="H41" s="39" t="s">
        <v>36</v>
      </c>
      <c r="I41" s="39" t="s">
        <v>36</v>
      </c>
      <c r="J41" s="39">
        <v>1</v>
      </c>
      <c r="K41" s="39" t="s">
        <v>36</v>
      </c>
      <c r="L41" s="41">
        <v>21335</v>
      </c>
      <c r="M41" s="41">
        <v>3527</v>
      </c>
      <c r="N41" s="78">
        <v>44603</v>
      </c>
      <c r="O41" s="36" t="s">
        <v>65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35">
        <v>26</v>
      </c>
      <c r="B42" s="35">
        <v>19</v>
      </c>
      <c r="C42" s="28" t="s">
        <v>834</v>
      </c>
      <c r="D42" s="41">
        <v>164.7</v>
      </c>
      <c r="E42" s="41">
        <v>172.1</v>
      </c>
      <c r="F42" s="45">
        <f>(D42-E42)/E42</f>
        <v>-4.2998256827425953E-2</v>
      </c>
      <c r="G42" s="39">
        <v>23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20471</v>
      </c>
      <c r="M42" s="39">
        <v>3065</v>
      </c>
      <c r="N42" s="78">
        <v>44904</v>
      </c>
      <c r="O42" s="36" t="s">
        <v>65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25</v>
      </c>
      <c r="C43" s="28" t="s">
        <v>854</v>
      </c>
      <c r="D43" s="41">
        <v>21</v>
      </c>
      <c r="E43" s="41">
        <v>67.7</v>
      </c>
      <c r="F43" s="45">
        <f>(D43-E43)/E43</f>
        <v>-0.68980797636632207</v>
      </c>
      <c r="G43" s="41">
        <v>6</v>
      </c>
      <c r="H43" s="39">
        <v>1</v>
      </c>
      <c r="I43" s="39">
        <f>G43/H43</f>
        <v>6</v>
      </c>
      <c r="J43" s="39">
        <v>1</v>
      </c>
      <c r="K43" s="39">
        <v>4</v>
      </c>
      <c r="L43" s="41">
        <v>1017.5</v>
      </c>
      <c r="M43" s="41">
        <v>203</v>
      </c>
      <c r="N43" s="78">
        <v>44918</v>
      </c>
      <c r="O43" s="36" t="s">
        <v>81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s="97" customFormat="1" ht="25.35" customHeight="1">
      <c r="A44" s="86"/>
      <c r="B44" s="86"/>
      <c r="C44" s="117" t="s">
        <v>205</v>
      </c>
      <c r="D44" s="108">
        <f>SUM(D35:D43)</f>
        <v>504711.94000000006</v>
      </c>
      <c r="E44" s="110">
        <v>570457.68000000005</v>
      </c>
      <c r="F44" s="109">
        <f>(D44-E44)/E44</f>
        <v>-0.1152508631315122</v>
      </c>
      <c r="G44" s="108">
        <f ca="1">SUM(G35:G43)</f>
        <v>73396</v>
      </c>
      <c r="H44" s="89"/>
      <c r="I44" s="89"/>
      <c r="J44" s="89"/>
      <c r="K44" s="89"/>
      <c r="L44" s="88"/>
      <c r="M44" s="88"/>
      <c r="N44" s="90"/>
      <c r="O44" s="91"/>
      <c r="T44" s="96"/>
      <c r="V44" s="106"/>
      <c r="W44" s="93"/>
    </row>
    <row r="45" spans="1:27" ht="25.35" customHeight="1">
      <c r="T45" s="7"/>
      <c r="V45" s="26"/>
      <c r="W45" s="32"/>
    </row>
    <row r="46" spans="1:27" ht="14.1" customHeight="1">
      <c r="T46" s="7"/>
      <c r="V46" s="26"/>
      <c r="W46" s="32"/>
    </row>
    <row r="57" ht="12" customHeight="1"/>
    <row r="66" spans="19:25">
      <c r="S66" s="7"/>
      <c r="Y66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sheetPr codeName="Sheet55"/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1" style="1" customWidth="1"/>
    <col min="26" max="26" width="12.5703125" style="1" bestFit="1" customWidth="1"/>
    <col min="27" max="27" width="14.85546875" style="1" customWidth="1"/>
    <col min="28" max="16384" width="8.85546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 ht="19.5">
      <c r="A6" s="127"/>
      <c r="B6" s="127"/>
      <c r="C6" s="130"/>
      <c r="D6" s="4" t="s">
        <v>198</v>
      </c>
      <c r="E6" s="4" t="s">
        <v>208</v>
      </c>
      <c r="F6" s="130"/>
      <c r="G6" s="4" t="s">
        <v>198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AA9" s="33"/>
    </row>
    <row r="10" spans="1:28" ht="19.5">
      <c r="A10" s="127"/>
      <c r="B10" s="127"/>
      <c r="C10" s="130"/>
      <c r="D10" s="75" t="s">
        <v>199</v>
      </c>
      <c r="E10" s="75" t="s">
        <v>209</v>
      </c>
      <c r="F10" s="130"/>
      <c r="G10" s="75" t="s">
        <v>199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AA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32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sheetPr codeName="Sheet56"/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208</v>
      </c>
      <c r="E6" s="4" t="s">
        <v>222</v>
      </c>
      <c r="F6" s="130"/>
      <c r="G6" s="4" t="s">
        <v>208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8" ht="19.5">
      <c r="A10" s="127"/>
      <c r="B10" s="127"/>
      <c r="C10" s="130"/>
      <c r="D10" s="75" t="s">
        <v>209</v>
      </c>
      <c r="E10" s="75" t="s">
        <v>223</v>
      </c>
      <c r="F10" s="130"/>
      <c r="G10" s="75" t="s">
        <v>209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sheetPr codeName="Sheet57"/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222</v>
      </c>
      <c r="E6" s="4" t="s">
        <v>232</v>
      </c>
      <c r="F6" s="130"/>
      <c r="G6" s="4" t="s">
        <v>222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8" ht="19.5">
      <c r="A10" s="127"/>
      <c r="B10" s="127"/>
      <c r="C10" s="130"/>
      <c r="D10" s="75" t="s">
        <v>223</v>
      </c>
      <c r="E10" s="75" t="s">
        <v>233</v>
      </c>
      <c r="F10" s="130"/>
      <c r="G10" s="75" t="s">
        <v>223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sheetPr codeName="Sheet58"/>
  <dimension ref="A1:AB77"/>
  <sheetViews>
    <sheetView topLeftCell="A3" zoomScale="60" zoomScaleNormal="60" workbookViewId="0">
      <selection activeCell="U38" sqref="U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232</v>
      </c>
      <c r="E6" s="4" t="s">
        <v>251</v>
      </c>
      <c r="F6" s="130"/>
      <c r="G6" s="4" t="s">
        <v>232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8" ht="19.5">
      <c r="A10" s="127"/>
      <c r="B10" s="127"/>
      <c r="C10" s="130"/>
      <c r="D10" s="75" t="s">
        <v>233</v>
      </c>
      <c r="E10" s="75" t="s">
        <v>252</v>
      </c>
      <c r="F10" s="130"/>
      <c r="G10" s="75" t="s">
        <v>233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sheetPr codeName="Sheet59"/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251</v>
      </c>
      <c r="E6" s="4" t="s">
        <v>262</v>
      </c>
      <c r="F6" s="130"/>
      <c r="G6" s="4" t="s">
        <v>251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8">
      <c r="A10" s="127"/>
      <c r="B10" s="127"/>
      <c r="C10" s="130"/>
      <c r="D10" s="75" t="s">
        <v>252</v>
      </c>
      <c r="E10" s="75" t="s">
        <v>263</v>
      </c>
      <c r="F10" s="130"/>
      <c r="G10" s="75" t="s">
        <v>252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sheetPr codeName="Sheet60"/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262</v>
      </c>
      <c r="E6" s="4" t="s">
        <v>270</v>
      </c>
      <c r="F6" s="130"/>
      <c r="G6" s="4" t="s">
        <v>262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8" ht="19.5">
      <c r="A10" s="127"/>
      <c r="B10" s="127"/>
      <c r="C10" s="130"/>
      <c r="D10" s="75" t="s">
        <v>263</v>
      </c>
      <c r="E10" s="75" t="s">
        <v>271</v>
      </c>
      <c r="F10" s="130"/>
      <c r="G10" s="75" t="s">
        <v>263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sheetPr codeName="Sheet61"/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270</v>
      </c>
      <c r="E6" s="4" t="s">
        <v>279</v>
      </c>
      <c r="F6" s="130"/>
      <c r="G6" s="4" t="s">
        <v>270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8" ht="19.5">
      <c r="A10" s="127"/>
      <c r="B10" s="127"/>
      <c r="C10" s="130"/>
      <c r="D10" s="75" t="s">
        <v>271</v>
      </c>
      <c r="E10" s="75" t="s">
        <v>280</v>
      </c>
      <c r="F10" s="130"/>
      <c r="G10" s="75" t="s">
        <v>271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sheetPr codeName="Sheet62"/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279</v>
      </c>
      <c r="E6" s="4" t="s">
        <v>288</v>
      </c>
      <c r="F6" s="130"/>
      <c r="G6" s="4" t="s">
        <v>279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 ht="19.5">
      <c r="A10" s="127"/>
      <c r="B10" s="127"/>
      <c r="C10" s="130"/>
      <c r="D10" s="75" t="s">
        <v>280</v>
      </c>
      <c r="E10" s="75" t="s">
        <v>289</v>
      </c>
      <c r="F10" s="130"/>
      <c r="G10" s="75" t="s">
        <v>280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sheetPr codeName="Sheet63"/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288</v>
      </c>
      <c r="E6" s="4" t="s">
        <v>297</v>
      </c>
      <c r="F6" s="130"/>
      <c r="G6" s="4" t="s">
        <v>288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>
      <c r="A10" s="127"/>
      <c r="B10" s="127"/>
      <c r="C10" s="130"/>
      <c r="D10" s="75" t="s">
        <v>289</v>
      </c>
      <c r="E10" s="75" t="s">
        <v>298</v>
      </c>
      <c r="F10" s="130"/>
      <c r="G10" s="75" t="s">
        <v>289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sheetPr codeName="Sheet64"/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297</v>
      </c>
      <c r="E6" s="4" t="s">
        <v>302</v>
      </c>
      <c r="F6" s="130"/>
      <c r="G6" s="4" t="s">
        <v>297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3"/>
      <c r="X9" s="32"/>
      <c r="Y9" s="32"/>
      <c r="Z9" s="32"/>
    </row>
    <row r="10" spans="1:26">
      <c r="A10" s="127"/>
      <c r="B10" s="127"/>
      <c r="C10" s="130"/>
      <c r="D10" s="75" t="s">
        <v>298</v>
      </c>
      <c r="E10" s="75" t="s">
        <v>303</v>
      </c>
      <c r="F10" s="130"/>
      <c r="G10" s="75" t="s">
        <v>298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3"/>
      <c r="X10" s="32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54C9-A47B-4EDA-AACD-F617459F32F7}">
  <sheetPr codeName="Sheet2"/>
  <dimension ref="A1:AA64"/>
  <sheetViews>
    <sheetView topLeftCell="A10" zoomScale="60" zoomScaleNormal="60" workbookViewId="0">
      <selection activeCell="O22" sqref="O2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868</v>
      </c>
      <c r="F1" s="2"/>
      <c r="G1" s="2"/>
      <c r="H1" s="2"/>
      <c r="I1" s="2"/>
    </row>
    <row r="2" spans="1:25" ht="19.5" customHeight="1">
      <c r="E2" s="2" t="s">
        <v>867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 ht="19.5">
      <c r="A6" s="127"/>
      <c r="B6" s="127"/>
      <c r="C6" s="130"/>
      <c r="D6" s="4" t="s">
        <v>869</v>
      </c>
      <c r="E6" s="4" t="s">
        <v>860</v>
      </c>
      <c r="F6" s="130"/>
      <c r="G6" s="4" t="s">
        <v>869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27"/>
      <c r="B10" s="127"/>
      <c r="C10" s="130"/>
      <c r="D10" s="4" t="s">
        <v>870</v>
      </c>
      <c r="E10" s="4" t="s">
        <v>862</v>
      </c>
      <c r="F10" s="130"/>
      <c r="G10" s="4" t="s">
        <v>870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250718.5</v>
      </c>
      <c r="E13" s="88">
        <v>217945.68</v>
      </c>
      <c r="F13" s="98">
        <f>(D13-E13)/E13</f>
        <v>0.15037150541364255</v>
      </c>
      <c r="G13" s="88">
        <v>31984</v>
      </c>
      <c r="H13" s="89">
        <v>214</v>
      </c>
      <c r="I13" s="89">
        <f t="shared" ref="I13:I22" si="0">G13/H13</f>
        <v>149.45794392523365</v>
      </c>
      <c r="J13" s="89">
        <v>29</v>
      </c>
      <c r="K13" s="89">
        <v>4</v>
      </c>
      <c r="L13" s="88">
        <v>1750385.39</v>
      </c>
      <c r="M13" s="88">
        <v>235913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118">
        <v>2</v>
      </c>
      <c r="C14" s="87" t="s">
        <v>863</v>
      </c>
      <c r="D14" s="88">
        <v>125593.44</v>
      </c>
      <c r="E14" s="88">
        <v>121941.03</v>
      </c>
      <c r="F14" s="98">
        <f>(D14-E14)/E14</f>
        <v>2.9952264631519052E-2</v>
      </c>
      <c r="G14" s="88">
        <v>17743</v>
      </c>
      <c r="H14" s="89">
        <v>180</v>
      </c>
      <c r="I14" s="89">
        <f t="shared" si="0"/>
        <v>98.572222222222223</v>
      </c>
      <c r="J14" s="89">
        <v>12</v>
      </c>
      <c r="K14" s="89">
        <v>2</v>
      </c>
      <c r="L14" s="88">
        <v>411876.35</v>
      </c>
      <c r="M14" s="88">
        <v>60930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97764.3</v>
      </c>
      <c r="E15" s="88">
        <v>85119.57</v>
      </c>
      <c r="F15" s="98">
        <f>(D15-E15)/E15</f>
        <v>0.14855255965226322</v>
      </c>
      <c r="G15" s="88">
        <v>17569</v>
      </c>
      <c r="H15" s="89">
        <v>169</v>
      </c>
      <c r="I15" s="89">
        <f t="shared" si="0"/>
        <v>103.9585798816568</v>
      </c>
      <c r="J15" s="89">
        <v>26</v>
      </c>
      <c r="K15" s="89">
        <v>3</v>
      </c>
      <c r="L15" s="88">
        <v>536359.98</v>
      </c>
      <c r="M15" s="88">
        <v>101860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118">
        <v>4</v>
      </c>
      <c r="C16" s="87" t="s">
        <v>865</v>
      </c>
      <c r="D16" s="89">
        <v>28077.23</v>
      </c>
      <c r="E16" s="89">
        <v>25045.58</v>
      </c>
      <c r="F16" s="98">
        <f>(D16-E16)/E16</f>
        <v>0.12104531019046065</v>
      </c>
      <c r="G16" s="88">
        <v>5506</v>
      </c>
      <c r="H16" s="89">
        <v>96</v>
      </c>
      <c r="I16" s="89">
        <f t="shared" si="0"/>
        <v>57.354166666666664</v>
      </c>
      <c r="J16" s="89">
        <v>20</v>
      </c>
      <c r="K16" s="89">
        <v>2</v>
      </c>
      <c r="L16" s="88">
        <v>91173.83</v>
      </c>
      <c r="M16" s="88">
        <v>18546</v>
      </c>
      <c r="N16" s="90">
        <v>44925</v>
      </c>
      <c r="O16" s="91" t="s">
        <v>876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873</v>
      </c>
      <c r="D17" s="88">
        <v>23600.44</v>
      </c>
      <c r="E17" s="39" t="s">
        <v>36</v>
      </c>
      <c r="F17" s="39" t="s">
        <v>36</v>
      </c>
      <c r="G17" s="88">
        <v>3438</v>
      </c>
      <c r="H17" s="89">
        <v>58</v>
      </c>
      <c r="I17" s="89">
        <f t="shared" si="0"/>
        <v>59.275862068965516</v>
      </c>
      <c r="J17" s="89">
        <v>16</v>
      </c>
      <c r="K17" s="89">
        <v>1</v>
      </c>
      <c r="L17" s="88">
        <v>28733.87</v>
      </c>
      <c r="M17" s="88">
        <v>4225</v>
      </c>
      <c r="N17" s="90" t="s">
        <v>874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855</v>
      </c>
      <c r="D18" s="88">
        <v>15236.75</v>
      </c>
      <c r="E18" s="88">
        <v>21351.24</v>
      </c>
      <c r="F18" s="98">
        <f>(D18-E18)/E18</f>
        <v>-0.28637634160826264</v>
      </c>
      <c r="G18" s="88">
        <v>2280</v>
      </c>
      <c r="H18" s="89">
        <v>32</v>
      </c>
      <c r="I18" s="89">
        <f t="shared" si="0"/>
        <v>71.25</v>
      </c>
      <c r="J18" s="89">
        <v>13</v>
      </c>
      <c r="K18" s="89">
        <v>3</v>
      </c>
      <c r="L18" s="88">
        <v>137246.31</v>
      </c>
      <c r="M18" s="88">
        <v>21289</v>
      </c>
      <c r="N18" s="90">
        <v>44916</v>
      </c>
      <c r="O18" s="91" t="s">
        <v>39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118" t="s">
        <v>34</v>
      </c>
      <c r="C19" s="87" t="s">
        <v>875</v>
      </c>
      <c r="D19" s="88">
        <v>11840.52</v>
      </c>
      <c r="E19" s="39" t="s">
        <v>36</v>
      </c>
      <c r="F19" s="39" t="s">
        <v>36</v>
      </c>
      <c r="G19" s="88">
        <v>1831</v>
      </c>
      <c r="H19" s="89">
        <v>52</v>
      </c>
      <c r="I19" s="89">
        <f t="shared" si="0"/>
        <v>35.21153846153846</v>
      </c>
      <c r="J19" s="89">
        <v>17</v>
      </c>
      <c r="K19" s="89">
        <v>1</v>
      </c>
      <c r="L19" s="88">
        <v>11840.52</v>
      </c>
      <c r="M19" s="88">
        <v>1831</v>
      </c>
      <c r="N19" s="90" t="s">
        <v>874</v>
      </c>
      <c r="O19" s="91" t="s">
        <v>876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877</v>
      </c>
      <c r="D20" s="88">
        <v>4874.33</v>
      </c>
      <c r="E20" s="39" t="s">
        <v>36</v>
      </c>
      <c r="F20" s="39" t="s">
        <v>36</v>
      </c>
      <c r="G20" s="88">
        <v>841</v>
      </c>
      <c r="H20" s="89">
        <v>16</v>
      </c>
      <c r="I20" s="89">
        <f t="shared" si="0"/>
        <v>52.5625</v>
      </c>
      <c r="J20" s="89">
        <v>7</v>
      </c>
      <c r="K20" s="89">
        <v>1</v>
      </c>
      <c r="L20" s="88">
        <v>4874.33</v>
      </c>
      <c r="M20" s="88">
        <v>841</v>
      </c>
      <c r="N20" s="90">
        <v>44932</v>
      </c>
      <c r="O20" s="91" t="s">
        <v>119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753</v>
      </c>
      <c r="D21" s="88">
        <v>2626.9</v>
      </c>
      <c r="E21" s="88">
        <v>1536.43</v>
      </c>
      <c r="F21" s="98">
        <f>(D21-E21)/E21</f>
        <v>0.70974271525549482</v>
      </c>
      <c r="G21" s="88">
        <v>355</v>
      </c>
      <c r="H21" s="89">
        <v>7</v>
      </c>
      <c r="I21" s="89">
        <f t="shared" si="0"/>
        <v>50.714285714285715</v>
      </c>
      <c r="J21" s="89">
        <v>3</v>
      </c>
      <c r="K21" s="89">
        <v>13</v>
      </c>
      <c r="L21" s="88">
        <v>993909.26000000024</v>
      </c>
      <c r="M21" s="88">
        <v>142497</v>
      </c>
      <c r="N21" s="90">
        <v>44848</v>
      </c>
      <c r="O21" s="91" t="s">
        <v>754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11</v>
      </c>
      <c r="C22" s="87" t="s">
        <v>803</v>
      </c>
      <c r="D22" s="88">
        <v>2220.67</v>
      </c>
      <c r="E22" s="88">
        <v>925.5</v>
      </c>
      <c r="F22" s="98">
        <f>(D22-E22)/E22</f>
        <v>1.3994273365748244</v>
      </c>
      <c r="G22" s="88">
        <v>307</v>
      </c>
      <c r="H22" s="89">
        <v>4</v>
      </c>
      <c r="I22" s="89">
        <f t="shared" si="0"/>
        <v>76.75</v>
      </c>
      <c r="J22" s="89">
        <v>2</v>
      </c>
      <c r="K22" s="89">
        <v>8</v>
      </c>
      <c r="L22" s="88">
        <v>103207.7</v>
      </c>
      <c r="M22" s="88">
        <v>16467</v>
      </c>
      <c r="N22" s="90">
        <v>44883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562553.07999999996</v>
      </c>
      <c r="E23" s="108">
        <v>479770.32</v>
      </c>
      <c r="F23" s="109">
        <f>(D23-E23)/E23</f>
        <v>0.17254664690387672</v>
      </c>
      <c r="G23" s="108">
        <f>SUM(G13:G22)</f>
        <v>81854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835</v>
      </c>
      <c r="D25" s="88">
        <v>1519</v>
      </c>
      <c r="E25" s="88">
        <v>1771</v>
      </c>
      <c r="F25" s="98">
        <f>(D25-E25)/E25</f>
        <v>-0.14229249011857709</v>
      </c>
      <c r="G25" s="88">
        <v>283</v>
      </c>
      <c r="H25" s="89" t="s">
        <v>36</v>
      </c>
      <c r="I25" s="89" t="s">
        <v>36</v>
      </c>
      <c r="J25" s="89">
        <v>5</v>
      </c>
      <c r="K25" s="89">
        <v>4</v>
      </c>
      <c r="L25" s="88">
        <v>45399</v>
      </c>
      <c r="M25" s="89">
        <v>9967</v>
      </c>
      <c r="N25" s="90">
        <v>44911</v>
      </c>
      <c r="O25" s="91" t="s">
        <v>65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9</v>
      </c>
      <c r="C26" s="87" t="s">
        <v>849</v>
      </c>
      <c r="D26" s="88">
        <v>1423.06</v>
      </c>
      <c r="E26" s="88">
        <v>1335.72</v>
      </c>
      <c r="F26" s="98">
        <f>(D26-E26)/E26</f>
        <v>6.538795555954835E-2</v>
      </c>
      <c r="G26" s="88">
        <v>214</v>
      </c>
      <c r="H26" s="89">
        <v>7</v>
      </c>
      <c r="I26" s="89">
        <f>G26/H26</f>
        <v>30.571428571428573</v>
      </c>
      <c r="J26" s="89">
        <v>3</v>
      </c>
      <c r="K26" s="89">
        <v>4</v>
      </c>
      <c r="L26" s="88">
        <v>11267.269999999999</v>
      </c>
      <c r="M26" s="88">
        <v>1858</v>
      </c>
      <c r="N26" s="90">
        <v>44911</v>
      </c>
      <c r="O26" s="91" t="s">
        <v>799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6</v>
      </c>
      <c r="C27" s="87" t="s">
        <v>759</v>
      </c>
      <c r="D27" s="88">
        <v>1216.6000000000058</v>
      </c>
      <c r="E27" s="88">
        <v>2604</v>
      </c>
      <c r="F27" s="98">
        <f>(D27-E27)/E27</f>
        <v>-0.532795698924729</v>
      </c>
      <c r="G27" s="88">
        <v>238</v>
      </c>
      <c r="H27" s="89">
        <v>4</v>
      </c>
      <c r="I27" s="89">
        <f>G27/H27</f>
        <v>59.5</v>
      </c>
      <c r="J27" s="89">
        <v>3</v>
      </c>
      <c r="K27" s="89" t="s">
        <v>36</v>
      </c>
      <c r="L27" s="88">
        <v>190521.9</v>
      </c>
      <c r="M27" s="88">
        <v>30359</v>
      </c>
      <c r="N27" s="90">
        <v>44855</v>
      </c>
      <c r="O27" s="91" t="s">
        <v>119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815</v>
      </c>
      <c r="D28" s="88">
        <v>888.42</v>
      </c>
      <c r="E28" s="88">
        <v>1120.07</v>
      </c>
      <c r="F28" s="98">
        <f>(D28-E28)/E28</f>
        <v>-0.2068174310534163</v>
      </c>
      <c r="G28" s="88">
        <v>186</v>
      </c>
      <c r="H28" s="89">
        <v>6</v>
      </c>
      <c r="I28" s="89">
        <f>G28/H28</f>
        <v>31</v>
      </c>
      <c r="J28" s="89">
        <v>2</v>
      </c>
      <c r="K28" s="89">
        <v>7</v>
      </c>
      <c r="L28" s="88">
        <v>133355.4</v>
      </c>
      <c r="M28" s="88">
        <v>25819</v>
      </c>
      <c r="N28" s="90">
        <v>44890</v>
      </c>
      <c r="O28" s="91" t="s">
        <v>921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5">
      <c r="A29" s="86">
        <v>15</v>
      </c>
      <c r="B29" s="86" t="s">
        <v>34</v>
      </c>
      <c r="C29" s="87" t="s">
        <v>872</v>
      </c>
      <c r="D29" s="88">
        <v>825.3</v>
      </c>
      <c r="E29" s="89" t="s">
        <v>36</v>
      </c>
      <c r="F29" s="89" t="s">
        <v>36</v>
      </c>
      <c r="G29" s="88">
        <v>143</v>
      </c>
      <c r="H29" s="89">
        <v>5</v>
      </c>
      <c r="I29" s="89">
        <f>G29/H29</f>
        <v>28.6</v>
      </c>
      <c r="J29" s="89">
        <v>2</v>
      </c>
      <c r="K29" s="89">
        <v>1</v>
      </c>
      <c r="L29" s="88">
        <v>825.3</v>
      </c>
      <c r="M29" s="88">
        <v>143</v>
      </c>
      <c r="N29" s="90">
        <v>44932</v>
      </c>
      <c r="O29" s="91" t="s">
        <v>482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16</v>
      </c>
      <c r="C30" s="87" t="s">
        <v>845</v>
      </c>
      <c r="D30" s="88">
        <v>544</v>
      </c>
      <c r="E30" s="88">
        <v>256</v>
      </c>
      <c r="F30" s="98">
        <f>(D30-E30)/E30</f>
        <v>1.125</v>
      </c>
      <c r="G30" s="88">
        <v>100</v>
      </c>
      <c r="H30" s="89">
        <v>4</v>
      </c>
      <c r="I30" s="89">
        <f>G30/H30</f>
        <v>25</v>
      </c>
      <c r="J30" s="89">
        <v>3</v>
      </c>
      <c r="K30" s="89">
        <v>6</v>
      </c>
      <c r="L30" s="88">
        <v>7688.8</v>
      </c>
      <c r="M30" s="88">
        <v>1381</v>
      </c>
      <c r="N30" s="90">
        <v>44897</v>
      </c>
      <c r="O30" s="91" t="s">
        <v>482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86">
        <v>17</v>
      </c>
      <c r="C31" s="87" t="s">
        <v>808</v>
      </c>
      <c r="D31" s="88">
        <v>433</v>
      </c>
      <c r="E31" s="88">
        <v>229</v>
      </c>
      <c r="F31" s="98">
        <f>(D31-E31)/E31</f>
        <v>0.89082969432314407</v>
      </c>
      <c r="G31" s="88">
        <v>85</v>
      </c>
      <c r="H31" s="89" t="s">
        <v>36</v>
      </c>
      <c r="I31" s="89" t="s">
        <v>36</v>
      </c>
      <c r="J31" s="89">
        <v>2</v>
      </c>
      <c r="K31" s="89" t="s">
        <v>36</v>
      </c>
      <c r="L31" s="88">
        <v>8504</v>
      </c>
      <c r="M31" s="88">
        <v>1597</v>
      </c>
      <c r="N31" s="90">
        <v>44890</v>
      </c>
      <c r="O31" s="91" t="s">
        <v>65</v>
      </c>
      <c r="P31" s="92"/>
      <c r="Q31" s="93"/>
      <c r="R31" s="99"/>
      <c r="S31" s="93"/>
      <c r="T31" s="96"/>
      <c r="U31" s="93"/>
      <c r="V31" s="93"/>
      <c r="W31" s="99"/>
      <c r="X31" s="96"/>
      <c r="Y31" s="96"/>
    </row>
    <row r="32" spans="1:27" s="97" customFormat="1" ht="25.35" customHeight="1">
      <c r="A32" s="86">
        <v>18</v>
      </c>
      <c r="B32" s="86">
        <v>19</v>
      </c>
      <c r="C32" s="87" t="s">
        <v>800</v>
      </c>
      <c r="D32" s="88">
        <v>181.1</v>
      </c>
      <c r="E32" s="88">
        <v>187.4</v>
      </c>
      <c r="F32" s="98">
        <f>(D32-E32)/E32</f>
        <v>-3.3617929562433355E-2</v>
      </c>
      <c r="G32" s="88">
        <v>42</v>
      </c>
      <c r="H32" s="89">
        <v>2</v>
      </c>
      <c r="I32" s="89">
        <f>G32/H32</f>
        <v>21</v>
      </c>
      <c r="J32" s="89">
        <v>2</v>
      </c>
      <c r="K32" s="89">
        <v>8</v>
      </c>
      <c r="L32" s="88">
        <v>205002.73</v>
      </c>
      <c r="M32" s="88">
        <v>32064</v>
      </c>
      <c r="N32" s="90">
        <v>44883</v>
      </c>
      <c r="O32" s="91" t="s">
        <v>801</v>
      </c>
      <c r="P32" s="92"/>
      <c r="Q32" s="93"/>
      <c r="R32" s="99"/>
      <c r="S32" s="93"/>
      <c r="T32" s="96"/>
      <c r="U32" s="93"/>
      <c r="V32" s="93"/>
      <c r="W32" s="99"/>
      <c r="X32" s="96"/>
      <c r="Y32" s="96"/>
    </row>
    <row r="33" spans="1:27" s="97" customFormat="1" ht="25.35" customHeight="1">
      <c r="A33" s="86">
        <v>19</v>
      </c>
      <c r="B33" s="86">
        <v>13</v>
      </c>
      <c r="C33" s="87" t="s">
        <v>834</v>
      </c>
      <c r="D33" s="88">
        <v>172.1</v>
      </c>
      <c r="E33" s="88">
        <v>647</v>
      </c>
      <c r="F33" s="98">
        <f>(D33-E33)/E33</f>
        <v>-0.7340030911901082</v>
      </c>
      <c r="G33" s="89">
        <v>30</v>
      </c>
      <c r="H33" s="89" t="s">
        <v>36</v>
      </c>
      <c r="I33" s="89" t="s">
        <v>36</v>
      </c>
      <c r="J33" s="89">
        <v>4</v>
      </c>
      <c r="K33" s="89">
        <v>5</v>
      </c>
      <c r="L33" s="88">
        <v>20306</v>
      </c>
      <c r="M33" s="89">
        <v>3042</v>
      </c>
      <c r="N33" s="90">
        <v>44904</v>
      </c>
      <c r="O33" s="91" t="s">
        <v>65</v>
      </c>
      <c r="P33" s="92"/>
      <c r="Q33" s="93"/>
      <c r="R33" s="99"/>
      <c r="S33" s="93"/>
      <c r="T33" s="96"/>
      <c r="U33" s="93"/>
      <c r="V33" s="93"/>
      <c r="W33" s="99"/>
      <c r="X33" s="96"/>
      <c r="Y33" s="96"/>
    </row>
    <row r="34" spans="1:27" s="97" customFormat="1" ht="25.35" customHeight="1">
      <c r="A34" s="86">
        <v>20</v>
      </c>
      <c r="B34" s="119" t="s">
        <v>36</v>
      </c>
      <c r="C34" s="87" t="s">
        <v>871</v>
      </c>
      <c r="D34" s="88">
        <v>167</v>
      </c>
      <c r="E34" s="89" t="s">
        <v>36</v>
      </c>
      <c r="F34" s="89" t="s">
        <v>36</v>
      </c>
      <c r="G34" s="88">
        <v>23</v>
      </c>
      <c r="H34" s="89" t="s">
        <v>36</v>
      </c>
      <c r="I34" s="89" t="s">
        <v>36</v>
      </c>
      <c r="J34" s="89">
        <v>1</v>
      </c>
      <c r="K34" s="89" t="s">
        <v>36</v>
      </c>
      <c r="L34" s="88">
        <v>21059</v>
      </c>
      <c r="M34" s="88">
        <v>3489</v>
      </c>
      <c r="N34" s="90">
        <v>44603</v>
      </c>
      <c r="O34" s="91" t="s">
        <v>65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569922.66</v>
      </c>
      <c r="E35" s="108">
        <v>484073.01999999996</v>
      </c>
      <c r="F35" s="109">
        <f>(D35-E35)/E35</f>
        <v>0.17734853307874932</v>
      </c>
      <c r="G35" s="108">
        <f>SUM(G23:G34)</f>
        <v>83198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9" t="s">
        <v>36</v>
      </c>
      <c r="C37" s="87" t="s">
        <v>847</v>
      </c>
      <c r="D37" s="88">
        <v>149.5</v>
      </c>
      <c r="E37" s="89" t="s">
        <v>36</v>
      </c>
      <c r="F37" s="89" t="s">
        <v>36</v>
      </c>
      <c r="G37" s="88">
        <v>29</v>
      </c>
      <c r="H37" s="89">
        <v>1</v>
      </c>
      <c r="I37" s="89">
        <f>G37/H37</f>
        <v>29</v>
      </c>
      <c r="J37" s="89">
        <v>1</v>
      </c>
      <c r="K37" s="89">
        <v>6</v>
      </c>
      <c r="L37" s="88">
        <v>1409.8</v>
      </c>
      <c r="M37" s="88">
        <v>261</v>
      </c>
      <c r="N37" s="90">
        <v>44897</v>
      </c>
      <c r="O37" s="91" t="s">
        <v>482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119" t="s">
        <v>36</v>
      </c>
      <c r="C38" s="28" t="s">
        <v>720</v>
      </c>
      <c r="D38" s="41">
        <v>121</v>
      </c>
      <c r="E38" s="39" t="s">
        <v>36</v>
      </c>
      <c r="F38" s="39" t="s">
        <v>36</v>
      </c>
      <c r="G38" s="41">
        <v>31</v>
      </c>
      <c r="H38" s="39">
        <v>1</v>
      </c>
      <c r="I38" s="39">
        <f>G38/H38</f>
        <v>31</v>
      </c>
      <c r="J38" s="39">
        <v>1</v>
      </c>
      <c r="K38" s="39" t="s">
        <v>36</v>
      </c>
      <c r="L38" s="41">
        <v>3132.77</v>
      </c>
      <c r="M38" s="41">
        <v>720</v>
      </c>
      <c r="N38" s="37">
        <v>44827</v>
      </c>
      <c r="O38" s="36" t="s">
        <v>81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119" t="s">
        <v>36</v>
      </c>
      <c r="C39" s="87" t="s">
        <v>848</v>
      </c>
      <c r="D39" s="88">
        <v>103.6</v>
      </c>
      <c r="E39" s="89" t="s">
        <v>36</v>
      </c>
      <c r="F39" s="89" t="s">
        <v>36</v>
      </c>
      <c r="G39" s="88">
        <v>16</v>
      </c>
      <c r="H39" s="89">
        <v>1</v>
      </c>
      <c r="I39" s="89">
        <f>G39/H39</f>
        <v>16</v>
      </c>
      <c r="J39" s="89">
        <v>1</v>
      </c>
      <c r="K39" s="89">
        <v>6</v>
      </c>
      <c r="L39" s="88">
        <v>3741.4</v>
      </c>
      <c r="M39" s="88">
        <v>666</v>
      </c>
      <c r="N39" s="90">
        <v>44897</v>
      </c>
      <c r="O39" s="91" t="s">
        <v>482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>
        <v>14</v>
      </c>
      <c r="C40" s="87" t="s">
        <v>856</v>
      </c>
      <c r="D40" s="88">
        <v>93.22</v>
      </c>
      <c r="E40" s="88">
        <v>551.29999999999995</v>
      </c>
      <c r="F40" s="98">
        <f>(D40-E40)/E40</f>
        <v>-0.83090876111010337</v>
      </c>
      <c r="G40" s="88">
        <v>13</v>
      </c>
      <c r="H40" s="89">
        <v>1</v>
      </c>
      <c r="I40" s="89">
        <f>G40/H40</f>
        <v>13</v>
      </c>
      <c r="J40" s="89">
        <v>1</v>
      </c>
      <c r="K40" s="89">
        <v>3</v>
      </c>
      <c r="L40" s="88">
        <v>13427.37</v>
      </c>
      <c r="M40" s="88">
        <v>1956</v>
      </c>
      <c r="N40" s="90">
        <v>44918</v>
      </c>
      <c r="O40" s="91" t="s">
        <v>48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18</v>
      </c>
      <c r="C41" s="87" t="s">
        <v>854</v>
      </c>
      <c r="D41" s="88">
        <v>67.7</v>
      </c>
      <c r="E41" s="88">
        <v>216</v>
      </c>
      <c r="F41" s="98">
        <f>(D41-E41)/E41</f>
        <v>-0.68657407407407411</v>
      </c>
      <c r="G41" s="88">
        <v>11</v>
      </c>
      <c r="H41" s="89">
        <v>2</v>
      </c>
      <c r="I41" s="89">
        <f>G41/H41</f>
        <v>5.5</v>
      </c>
      <c r="J41" s="89">
        <v>2</v>
      </c>
      <c r="K41" s="89">
        <v>3</v>
      </c>
      <c r="L41" s="88">
        <v>986.5</v>
      </c>
      <c r="M41" s="88">
        <v>195</v>
      </c>
      <c r="N41" s="90">
        <v>44918</v>
      </c>
      <c r="O41" s="91" t="s">
        <v>81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/>
      <c r="B42" s="86"/>
      <c r="C42" s="117" t="s">
        <v>276</v>
      </c>
      <c r="D42" s="108">
        <f>SUM(D35:D41)</f>
        <v>570457.67999999993</v>
      </c>
      <c r="E42" s="110">
        <v>484707</v>
      </c>
      <c r="F42" s="109">
        <f>(D42-E42)/E42</f>
        <v>0.1769124027505275</v>
      </c>
      <c r="G42" s="108">
        <f>SUM(G35:G41)</f>
        <v>83298</v>
      </c>
      <c r="H42" s="89"/>
      <c r="I42" s="89"/>
      <c r="J42" s="89"/>
      <c r="K42" s="89"/>
      <c r="L42" s="88"/>
      <c r="M42" s="88"/>
      <c r="N42" s="90"/>
      <c r="O42" s="91"/>
      <c r="T42" s="96"/>
      <c r="V42" s="106"/>
      <c r="W42" s="93"/>
    </row>
    <row r="43" spans="1:27" ht="25.35" customHeight="1">
      <c r="T43" s="7"/>
      <c r="V43" s="26"/>
      <c r="W43" s="32"/>
    </row>
    <row r="44" spans="1:27" ht="14.1" customHeight="1">
      <c r="T44" s="7"/>
      <c r="V44" s="26"/>
      <c r="W44" s="32"/>
    </row>
    <row r="55" spans="19:25" ht="12" customHeight="1"/>
    <row r="64" spans="19:25">
      <c r="S64" s="7"/>
      <c r="Y64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sheetPr codeName="Sheet65"/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302</v>
      </c>
      <c r="E6" s="4" t="s">
        <v>310</v>
      </c>
      <c r="F6" s="130"/>
      <c r="G6" s="4" t="s">
        <v>302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Z9" s="32"/>
    </row>
    <row r="10" spans="1:26">
      <c r="A10" s="127"/>
      <c r="B10" s="127"/>
      <c r="C10" s="130"/>
      <c r="D10" s="75" t="s">
        <v>303</v>
      </c>
      <c r="E10" s="75" t="s">
        <v>311</v>
      </c>
      <c r="F10" s="130"/>
      <c r="G10" s="75" t="s">
        <v>303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sheetPr codeName="Sheet66"/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310</v>
      </c>
      <c r="E6" s="4" t="s">
        <v>317</v>
      </c>
      <c r="F6" s="130"/>
      <c r="G6" s="4" t="s">
        <v>317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3"/>
      <c r="X9" s="32"/>
      <c r="Y9" s="32"/>
      <c r="Z9" s="32"/>
    </row>
    <row r="10" spans="1:26">
      <c r="A10" s="127"/>
      <c r="B10" s="127"/>
      <c r="C10" s="130"/>
      <c r="D10" s="75" t="s">
        <v>311</v>
      </c>
      <c r="E10" s="75" t="s">
        <v>318</v>
      </c>
      <c r="F10" s="130"/>
      <c r="G10" s="75" t="s">
        <v>318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3"/>
      <c r="X10" s="32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sheetPr codeName="Sheet67"/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317</v>
      </c>
      <c r="E6" s="4" t="s">
        <v>330</v>
      </c>
      <c r="F6" s="130"/>
      <c r="G6" s="4" t="s">
        <v>317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Z9" s="32"/>
    </row>
    <row r="10" spans="1:26">
      <c r="A10" s="127"/>
      <c r="B10" s="127"/>
      <c r="C10" s="130"/>
      <c r="D10" s="75" t="s">
        <v>318</v>
      </c>
      <c r="E10" s="75" t="s">
        <v>331</v>
      </c>
      <c r="F10" s="130"/>
      <c r="G10" s="75" t="s">
        <v>318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sheetPr codeName="Sheet68"/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330</v>
      </c>
      <c r="E6" s="4" t="s">
        <v>335</v>
      </c>
      <c r="F6" s="130"/>
      <c r="G6" s="4" t="s">
        <v>335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 ht="19.5">
      <c r="A10" s="127"/>
      <c r="B10" s="127"/>
      <c r="C10" s="130"/>
      <c r="D10" s="75" t="s">
        <v>331</v>
      </c>
      <c r="E10" s="75" t="s">
        <v>336</v>
      </c>
      <c r="F10" s="130"/>
      <c r="G10" s="75" t="s">
        <v>336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sheetPr codeName="Sheet69"/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335</v>
      </c>
      <c r="E6" s="4" t="s">
        <v>342</v>
      </c>
      <c r="F6" s="130"/>
      <c r="G6" s="4" t="s">
        <v>335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 ht="19.5">
      <c r="A10" s="127"/>
      <c r="B10" s="127"/>
      <c r="C10" s="130"/>
      <c r="D10" s="75" t="s">
        <v>336</v>
      </c>
      <c r="E10" s="75" t="s">
        <v>343</v>
      </c>
      <c r="F10" s="130"/>
      <c r="G10" s="75" t="s">
        <v>336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sheetPr codeName="Sheet70"/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342</v>
      </c>
      <c r="E6" s="4" t="s">
        <v>352</v>
      </c>
      <c r="F6" s="130"/>
      <c r="G6" s="4" t="s">
        <v>352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 ht="19.5">
      <c r="A10" s="127"/>
      <c r="B10" s="127"/>
      <c r="C10" s="130"/>
      <c r="D10" s="75" t="s">
        <v>343</v>
      </c>
      <c r="E10" s="75" t="s">
        <v>353</v>
      </c>
      <c r="F10" s="130"/>
      <c r="G10" s="75" t="s">
        <v>353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sheetPr codeName="Sheet71"/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4.85546875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352</v>
      </c>
      <c r="E6" s="4" t="s">
        <v>360</v>
      </c>
      <c r="F6" s="130"/>
      <c r="G6" s="4" t="s">
        <v>352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Z9" s="32"/>
    </row>
    <row r="10" spans="1:26" ht="19.5">
      <c r="A10" s="127"/>
      <c r="B10" s="127"/>
      <c r="C10" s="130"/>
      <c r="D10" s="75" t="s">
        <v>353</v>
      </c>
      <c r="E10" s="75" t="s">
        <v>361</v>
      </c>
      <c r="F10" s="130"/>
      <c r="G10" s="75" t="s">
        <v>353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sheetPr codeName="Sheet72"/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360</v>
      </c>
      <c r="E6" s="4" t="s">
        <v>371</v>
      </c>
      <c r="F6" s="130"/>
      <c r="G6" s="4" t="s">
        <v>360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>
      <c r="A10" s="127"/>
      <c r="B10" s="127"/>
      <c r="C10" s="130"/>
      <c r="D10" s="75" t="s">
        <v>361</v>
      </c>
      <c r="E10" s="75" t="s">
        <v>372</v>
      </c>
      <c r="F10" s="130"/>
      <c r="G10" s="75" t="s">
        <v>361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sheetPr codeName="Sheet73"/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371</v>
      </c>
      <c r="E6" s="4" t="s">
        <v>378</v>
      </c>
      <c r="F6" s="130"/>
      <c r="G6" s="4" t="s">
        <v>371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 ht="19.5">
      <c r="A10" s="127"/>
      <c r="B10" s="127"/>
      <c r="C10" s="130"/>
      <c r="D10" s="75" t="s">
        <v>372</v>
      </c>
      <c r="E10" s="75" t="s">
        <v>379</v>
      </c>
      <c r="F10" s="130"/>
      <c r="G10" s="75" t="s">
        <v>372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sheetPr codeName="Sheet74"/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2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378</v>
      </c>
      <c r="E6" s="4" t="s">
        <v>388</v>
      </c>
      <c r="F6" s="130"/>
      <c r="G6" s="4" t="s">
        <v>378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 ht="19.5">
      <c r="A10" s="127"/>
      <c r="B10" s="127"/>
      <c r="C10" s="130"/>
      <c r="D10" s="75" t="s">
        <v>379</v>
      </c>
      <c r="E10" s="75" t="s">
        <v>389</v>
      </c>
      <c r="F10" s="130"/>
      <c r="G10" s="75" t="s">
        <v>379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EFFE-4004-42C6-BB87-C0B0BCD2A1B1}">
  <sheetPr codeName="Sheet3"/>
  <dimension ref="A1:AA65"/>
  <sheetViews>
    <sheetView topLeftCell="A8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858</v>
      </c>
      <c r="F1" s="2"/>
      <c r="G1" s="2"/>
      <c r="H1" s="2"/>
      <c r="I1" s="2"/>
    </row>
    <row r="2" spans="1:25" ht="19.5" customHeight="1">
      <c r="E2" s="2" t="s">
        <v>859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 ht="19.5">
      <c r="A6" s="127"/>
      <c r="B6" s="127"/>
      <c r="C6" s="130"/>
      <c r="D6" s="4" t="s">
        <v>860</v>
      </c>
      <c r="E6" s="4" t="s">
        <v>853</v>
      </c>
      <c r="F6" s="130"/>
      <c r="G6" s="4" t="s">
        <v>860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27"/>
      <c r="B10" s="127"/>
      <c r="C10" s="130"/>
      <c r="D10" s="4" t="s">
        <v>862</v>
      </c>
      <c r="E10" s="4" t="s">
        <v>853</v>
      </c>
      <c r="F10" s="130"/>
      <c r="G10" s="4" t="s">
        <v>862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217945.68</v>
      </c>
      <c r="E13" s="88">
        <v>93124.31</v>
      </c>
      <c r="F13" s="98">
        <f>(D13-E13)/E13</f>
        <v>1.340373636057008</v>
      </c>
      <c r="G13" s="88">
        <v>28272</v>
      </c>
      <c r="H13" s="89">
        <v>171</v>
      </c>
      <c r="I13" s="89">
        <f t="shared" ref="I13:I18" si="0">G13/H13</f>
        <v>165.33333333333334</v>
      </c>
      <c r="J13" s="89">
        <v>24</v>
      </c>
      <c r="K13" s="89">
        <v>3</v>
      </c>
      <c r="L13" s="88">
        <v>1263870.08</v>
      </c>
      <c r="M13" s="88">
        <v>170731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35" t="s">
        <v>814</v>
      </c>
      <c r="C14" s="87" t="s">
        <v>863</v>
      </c>
      <c r="D14" s="88">
        <v>122263.99</v>
      </c>
      <c r="E14" s="39" t="s">
        <v>36</v>
      </c>
      <c r="F14" s="39" t="s">
        <v>36</v>
      </c>
      <c r="G14" s="88">
        <v>17631</v>
      </c>
      <c r="H14" s="89">
        <v>146</v>
      </c>
      <c r="I14" s="89">
        <f t="shared" si="0"/>
        <v>120.76027397260275</v>
      </c>
      <c r="J14" s="89">
        <v>12</v>
      </c>
      <c r="K14" s="39">
        <v>1</v>
      </c>
      <c r="L14" s="88">
        <v>163719.88</v>
      </c>
      <c r="M14" s="88">
        <v>23623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836</v>
      </c>
      <c r="D15" s="88">
        <v>85119.57</v>
      </c>
      <c r="E15" s="88">
        <v>27772.31</v>
      </c>
      <c r="F15" s="98">
        <f>(D15-E15)/E15</f>
        <v>2.0649078164545913</v>
      </c>
      <c r="G15" s="88">
        <v>15300</v>
      </c>
      <c r="H15" s="89">
        <v>148</v>
      </c>
      <c r="I15" s="89">
        <f t="shared" si="0"/>
        <v>103.37837837837837</v>
      </c>
      <c r="J15" s="89">
        <v>24</v>
      </c>
      <c r="K15" s="89">
        <v>2</v>
      </c>
      <c r="L15" s="88">
        <v>335352.05</v>
      </c>
      <c r="M15" s="88">
        <v>63733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28" t="s">
        <v>865</v>
      </c>
      <c r="D16" s="39">
        <v>25045.58</v>
      </c>
      <c r="E16" s="39" t="s">
        <v>36</v>
      </c>
      <c r="F16" s="39" t="s">
        <v>36</v>
      </c>
      <c r="G16" s="41">
        <v>4865</v>
      </c>
      <c r="H16" s="39">
        <v>103</v>
      </c>
      <c r="I16" s="89">
        <f t="shared" si="0"/>
        <v>47.233009708737868</v>
      </c>
      <c r="J16" s="39">
        <v>24</v>
      </c>
      <c r="K16" s="39">
        <v>1</v>
      </c>
      <c r="L16" s="41">
        <v>36819.590000000004</v>
      </c>
      <c r="M16" s="41">
        <v>7187</v>
      </c>
      <c r="N16" s="90">
        <v>44925</v>
      </c>
      <c r="O16" s="36" t="s">
        <v>68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855</v>
      </c>
      <c r="D17" s="88">
        <v>21351.24</v>
      </c>
      <c r="E17" s="88">
        <v>6470.11</v>
      </c>
      <c r="F17" s="98">
        <f>(D17-E17)/E17</f>
        <v>2.2999809895040428</v>
      </c>
      <c r="G17" s="88">
        <v>3119</v>
      </c>
      <c r="H17" s="89">
        <v>49</v>
      </c>
      <c r="I17" s="89">
        <f t="shared" si="0"/>
        <v>63.653061224489797</v>
      </c>
      <c r="J17" s="89">
        <v>12</v>
      </c>
      <c r="K17" s="89">
        <v>2</v>
      </c>
      <c r="L17" s="88">
        <v>97767.039999999994</v>
      </c>
      <c r="M17" s="88">
        <v>15216</v>
      </c>
      <c r="N17" s="90">
        <v>44916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42" t="s">
        <v>36</v>
      </c>
      <c r="C18" s="87" t="s">
        <v>759</v>
      </c>
      <c r="D18" s="88">
        <v>2604</v>
      </c>
      <c r="E18" s="39" t="s">
        <v>36</v>
      </c>
      <c r="F18" s="39" t="s">
        <v>36</v>
      </c>
      <c r="G18" s="88">
        <v>640</v>
      </c>
      <c r="H18" s="89">
        <v>8</v>
      </c>
      <c r="I18" s="89">
        <f t="shared" si="0"/>
        <v>80</v>
      </c>
      <c r="J18" s="89">
        <v>5</v>
      </c>
      <c r="K18" s="39" t="s">
        <v>36</v>
      </c>
      <c r="L18" s="88">
        <v>188462.3</v>
      </c>
      <c r="M18" s="88">
        <v>30002</v>
      </c>
      <c r="N18" s="90">
        <v>44855</v>
      </c>
      <c r="O18" s="91" t="s">
        <v>119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5">
      <c r="A19" s="86">
        <v>7</v>
      </c>
      <c r="B19" s="86">
        <v>4</v>
      </c>
      <c r="C19" s="87" t="s">
        <v>835</v>
      </c>
      <c r="D19" s="88">
        <v>1771</v>
      </c>
      <c r="E19" s="88">
        <v>3046</v>
      </c>
      <c r="F19" s="98">
        <f>(D19-E19)/E19</f>
        <v>-0.41858174655285618</v>
      </c>
      <c r="G19" s="89">
        <v>350</v>
      </c>
      <c r="H19" s="89" t="s">
        <v>36</v>
      </c>
      <c r="I19" s="89" t="s">
        <v>36</v>
      </c>
      <c r="J19" s="89">
        <v>10</v>
      </c>
      <c r="K19" s="89">
        <v>3</v>
      </c>
      <c r="L19" s="88">
        <v>40958</v>
      </c>
      <c r="M19" s="89">
        <v>8806</v>
      </c>
      <c r="N19" s="90">
        <v>44911</v>
      </c>
      <c r="O19" s="91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753</v>
      </c>
      <c r="D20" s="88">
        <v>1536.43</v>
      </c>
      <c r="E20" s="88">
        <v>1581.73</v>
      </c>
      <c r="F20" s="98">
        <f>(D20-E20)/E20</f>
        <v>-2.8639527605849261E-2</v>
      </c>
      <c r="G20" s="88">
        <v>228</v>
      </c>
      <c r="H20" s="89">
        <v>5</v>
      </c>
      <c r="I20" s="89">
        <f>G20/H20</f>
        <v>45.6</v>
      </c>
      <c r="J20" s="89">
        <v>3</v>
      </c>
      <c r="K20" s="89">
        <v>12</v>
      </c>
      <c r="L20" s="88">
        <v>988586.42000000027</v>
      </c>
      <c r="M20" s="88">
        <v>141697</v>
      </c>
      <c r="N20" s="90">
        <v>44848</v>
      </c>
      <c r="O20" s="91" t="s">
        <v>754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11</v>
      </c>
      <c r="C21" s="87" t="s">
        <v>849</v>
      </c>
      <c r="D21" s="88">
        <v>1335.72</v>
      </c>
      <c r="E21" s="88">
        <v>423.43</v>
      </c>
      <c r="F21" s="98">
        <f>(D21-E21)/E21</f>
        <v>2.1545237701627187</v>
      </c>
      <c r="G21" s="88">
        <v>191</v>
      </c>
      <c r="H21" s="89">
        <v>8</v>
      </c>
      <c r="I21" s="89">
        <f>G21/H21</f>
        <v>23.875</v>
      </c>
      <c r="J21" s="89">
        <v>3</v>
      </c>
      <c r="K21" s="89">
        <v>3</v>
      </c>
      <c r="L21" s="88">
        <v>8353.92</v>
      </c>
      <c r="M21" s="88">
        <v>1420</v>
      </c>
      <c r="N21" s="90">
        <v>44911</v>
      </c>
      <c r="O21" s="91" t="s">
        <v>799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7</v>
      </c>
      <c r="C22" s="87" t="s">
        <v>815</v>
      </c>
      <c r="D22" s="88">
        <v>1120.07</v>
      </c>
      <c r="E22" s="88">
        <v>800.23</v>
      </c>
      <c r="F22" s="98">
        <f>(D22-E22)/E22</f>
        <v>0.39968509053647067</v>
      </c>
      <c r="G22" s="88">
        <v>237</v>
      </c>
      <c r="H22" s="89">
        <v>6</v>
      </c>
      <c r="I22" s="89">
        <f>G22/H22</f>
        <v>39.5</v>
      </c>
      <c r="J22" s="89">
        <v>3</v>
      </c>
      <c r="K22" s="89">
        <v>6</v>
      </c>
      <c r="L22" s="88">
        <v>130321.59</v>
      </c>
      <c r="M22" s="88">
        <v>25155</v>
      </c>
      <c r="N22" s="90">
        <v>44890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480093.27999999997</v>
      </c>
      <c r="E23" s="108">
        <v>135913.85999999999</v>
      </c>
      <c r="F23" s="109">
        <f>(D23-E23)/E23</f>
        <v>2.5323349656907692</v>
      </c>
      <c r="G23" s="108">
        <f>SUM(G13:G22)</f>
        <v>70833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803</v>
      </c>
      <c r="D25" s="88">
        <v>925.5</v>
      </c>
      <c r="E25" s="88">
        <v>462.3</v>
      </c>
      <c r="F25" s="98">
        <f>(D25-E25)/E25</f>
        <v>1.0019467878001298</v>
      </c>
      <c r="G25" s="88">
        <v>129</v>
      </c>
      <c r="H25" s="89">
        <v>2</v>
      </c>
      <c r="I25" s="89">
        <f>G25/H25</f>
        <v>64.5</v>
      </c>
      <c r="J25" s="89">
        <v>1</v>
      </c>
      <c r="K25" s="89">
        <v>7</v>
      </c>
      <c r="L25" s="88">
        <v>98525.43</v>
      </c>
      <c r="M25" s="88">
        <v>15800</v>
      </c>
      <c r="N25" s="90">
        <v>44883</v>
      </c>
      <c r="O25" s="91" t="s">
        <v>921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39" t="s">
        <v>36</v>
      </c>
      <c r="C26" s="28" t="s">
        <v>839</v>
      </c>
      <c r="D26" s="39">
        <v>805.5</v>
      </c>
      <c r="E26" s="39" t="s">
        <v>36</v>
      </c>
      <c r="F26" s="39" t="s">
        <v>36</v>
      </c>
      <c r="G26" s="41">
        <v>144</v>
      </c>
      <c r="H26" s="39">
        <v>5</v>
      </c>
      <c r="I26" s="39">
        <f>G26/H26</f>
        <v>28.8</v>
      </c>
      <c r="J26" s="39">
        <v>3</v>
      </c>
      <c r="K26" s="39">
        <v>4</v>
      </c>
      <c r="L26" s="41">
        <v>4413.8500000000004</v>
      </c>
      <c r="M26" s="41">
        <v>887</v>
      </c>
      <c r="N26" s="90">
        <v>44904</v>
      </c>
      <c r="O26" s="36" t="s">
        <v>91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13</v>
      </c>
      <c r="C27" s="87" t="s">
        <v>834</v>
      </c>
      <c r="D27" s="88">
        <v>647</v>
      </c>
      <c r="E27" s="88">
        <v>167</v>
      </c>
      <c r="F27" s="98">
        <f>(D27-E27)/E27</f>
        <v>2.874251497005988</v>
      </c>
      <c r="G27" s="89">
        <v>92</v>
      </c>
      <c r="H27" s="89" t="s">
        <v>36</v>
      </c>
      <c r="I27" s="89" t="s">
        <v>36</v>
      </c>
      <c r="J27" s="89">
        <v>2</v>
      </c>
      <c r="K27" s="89">
        <v>4</v>
      </c>
      <c r="L27" s="88">
        <v>19025</v>
      </c>
      <c r="M27" s="89">
        <v>2852</v>
      </c>
      <c r="N27" s="90">
        <v>44904</v>
      </c>
      <c r="O27" s="91" t="s">
        <v>65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>
        <v>5</v>
      </c>
      <c r="C28" s="87" t="s">
        <v>856</v>
      </c>
      <c r="D28" s="88">
        <v>551.29999999999995</v>
      </c>
      <c r="E28" s="88">
        <v>1704.23</v>
      </c>
      <c r="F28" s="98">
        <f>(D28-E28)/E28</f>
        <v>-0.6765107995986458</v>
      </c>
      <c r="G28" s="88">
        <v>78</v>
      </c>
      <c r="H28" s="89">
        <v>2</v>
      </c>
      <c r="I28" s="89">
        <f>G28/H28</f>
        <v>39</v>
      </c>
      <c r="J28" s="89">
        <v>1</v>
      </c>
      <c r="K28" s="89">
        <v>2</v>
      </c>
      <c r="L28" s="88">
        <v>11625.35</v>
      </c>
      <c r="M28" s="88">
        <v>1686</v>
      </c>
      <c r="N28" s="90">
        <v>44918</v>
      </c>
      <c r="O28" s="91" t="s">
        <v>48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5.35" customHeight="1">
      <c r="A29" s="86">
        <v>15</v>
      </c>
      <c r="B29" s="42" t="s">
        <v>36</v>
      </c>
      <c r="C29" s="28" t="s">
        <v>813</v>
      </c>
      <c r="D29" s="41">
        <v>314</v>
      </c>
      <c r="E29" s="39" t="s">
        <v>36</v>
      </c>
      <c r="F29" s="39" t="s">
        <v>36</v>
      </c>
      <c r="G29" s="41">
        <v>57</v>
      </c>
      <c r="H29" s="39">
        <v>1</v>
      </c>
      <c r="I29" s="39">
        <f>G29/H29</f>
        <v>57</v>
      </c>
      <c r="J29" s="39">
        <v>1</v>
      </c>
      <c r="K29" s="39">
        <v>6</v>
      </c>
      <c r="L29" s="41">
        <v>12454.31</v>
      </c>
      <c r="M29" s="41">
        <v>2319</v>
      </c>
      <c r="N29" s="78" t="s">
        <v>812</v>
      </c>
      <c r="O29" s="36" t="s">
        <v>45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39" t="s">
        <v>36</v>
      </c>
      <c r="C30" s="87" t="s">
        <v>845</v>
      </c>
      <c r="D30" s="88">
        <v>256</v>
      </c>
      <c r="E30" s="89" t="s">
        <v>36</v>
      </c>
      <c r="F30" s="89" t="s">
        <v>36</v>
      </c>
      <c r="G30" s="88">
        <v>51</v>
      </c>
      <c r="H30" s="89">
        <v>1</v>
      </c>
      <c r="I30" s="89">
        <f>G30/H30</f>
        <v>51</v>
      </c>
      <c r="J30" s="89">
        <v>1</v>
      </c>
      <c r="K30" s="89">
        <v>5</v>
      </c>
      <c r="L30" s="88">
        <v>6308.4</v>
      </c>
      <c r="M30" s="88">
        <v>1122</v>
      </c>
      <c r="N30" s="90">
        <v>44897</v>
      </c>
      <c r="O30" s="91" t="s">
        <v>482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s="97" customFormat="1" ht="25.35" customHeight="1">
      <c r="A31" s="86">
        <v>17</v>
      </c>
      <c r="B31" s="39" t="s">
        <v>36</v>
      </c>
      <c r="C31" s="87" t="s">
        <v>808</v>
      </c>
      <c r="D31" s="88">
        <v>229</v>
      </c>
      <c r="E31" s="39" t="s">
        <v>36</v>
      </c>
      <c r="F31" s="39" t="s">
        <v>36</v>
      </c>
      <c r="G31" s="88">
        <v>43</v>
      </c>
      <c r="H31" s="89" t="s">
        <v>36</v>
      </c>
      <c r="I31" s="89" t="s">
        <v>36</v>
      </c>
      <c r="J31" s="89">
        <v>1</v>
      </c>
      <c r="K31" s="39" t="s">
        <v>36</v>
      </c>
      <c r="L31" s="88">
        <v>7627</v>
      </c>
      <c r="M31" s="88">
        <v>1439</v>
      </c>
      <c r="N31" s="90">
        <v>44890</v>
      </c>
      <c r="O31" s="91" t="s">
        <v>65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118">
        <v>17</v>
      </c>
      <c r="C32" s="87" t="s">
        <v>854</v>
      </c>
      <c r="D32" s="88">
        <v>216</v>
      </c>
      <c r="E32" s="88">
        <v>71</v>
      </c>
      <c r="F32" s="98">
        <f>(D32-E32)/E32</f>
        <v>2.0422535211267605</v>
      </c>
      <c r="G32" s="88">
        <v>39</v>
      </c>
      <c r="H32" s="89">
        <v>4</v>
      </c>
      <c r="I32" s="89">
        <f>G32/H32</f>
        <v>9.75</v>
      </c>
      <c r="J32" s="89">
        <v>4</v>
      </c>
      <c r="K32" s="89">
        <v>2</v>
      </c>
      <c r="L32" s="88">
        <v>581.79999999999995</v>
      </c>
      <c r="M32" s="88">
        <v>110</v>
      </c>
      <c r="N32" s="90">
        <v>44918</v>
      </c>
      <c r="O32" s="91" t="s">
        <v>81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118">
        <v>12</v>
      </c>
      <c r="C33" s="87" t="s">
        <v>800</v>
      </c>
      <c r="D33" s="88">
        <v>187.4</v>
      </c>
      <c r="E33" s="88">
        <v>337.2</v>
      </c>
      <c r="F33" s="98">
        <f>(D33-E33)/E33</f>
        <v>-0.44424673784104385</v>
      </c>
      <c r="G33" s="88">
        <v>41</v>
      </c>
      <c r="H33" s="89">
        <v>3</v>
      </c>
      <c r="I33" s="89">
        <f>G33/H33</f>
        <v>13.666666666666666</v>
      </c>
      <c r="J33" s="89">
        <v>2</v>
      </c>
      <c r="K33" s="89">
        <v>7</v>
      </c>
      <c r="L33" s="88">
        <v>204469.63</v>
      </c>
      <c r="M33" s="88">
        <v>31940</v>
      </c>
      <c r="N33" s="90">
        <v>44883</v>
      </c>
      <c r="O33" s="91" t="s">
        <v>801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39" t="s">
        <v>36</v>
      </c>
      <c r="C34" s="87" t="s">
        <v>866</v>
      </c>
      <c r="D34" s="88">
        <v>171</v>
      </c>
      <c r="E34" s="39" t="s">
        <v>36</v>
      </c>
      <c r="F34" s="39" t="s">
        <v>36</v>
      </c>
      <c r="G34" s="88">
        <v>32</v>
      </c>
      <c r="H34" s="89">
        <v>3</v>
      </c>
      <c r="I34" s="89">
        <f>G34/H34</f>
        <v>10.666666666666666</v>
      </c>
      <c r="J34" s="89">
        <v>1</v>
      </c>
      <c r="K34" s="39" t="s">
        <v>36</v>
      </c>
      <c r="L34" s="88">
        <v>7634.7399999999989</v>
      </c>
      <c r="M34" s="88">
        <v>1350</v>
      </c>
      <c r="N34" s="90">
        <v>44785</v>
      </c>
      <c r="O34" s="91" t="s">
        <v>91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484395.98</v>
      </c>
      <c r="E35" s="108">
        <v>137498.29</v>
      </c>
      <c r="F35" s="109">
        <f>(D35-E35)/E35</f>
        <v>2.5229236669052386</v>
      </c>
      <c r="G35" s="108">
        <f>SUM(G23:G34)</f>
        <v>71539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8">
        <v>21</v>
      </c>
      <c r="C37" s="87" t="s">
        <v>738</v>
      </c>
      <c r="D37" s="88">
        <v>151</v>
      </c>
      <c r="E37" s="88">
        <v>6</v>
      </c>
      <c r="F37" s="98">
        <f>(D37-E37)/E37</f>
        <v>24.166666666666668</v>
      </c>
      <c r="G37" s="88">
        <v>22</v>
      </c>
      <c r="H37" s="89">
        <v>1</v>
      </c>
      <c r="I37" s="89">
        <f t="shared" ref="I37:I42" si="1">G37/H37</f>
        <v>22</v>
      </c>
      <c r="J37" s="89">
        <v>1</v>
      </c>
      <c r="K37" s="89">
        <v>13</v>
      </c>
      <c r="L37" s="88">
        <v>17040.52</v>
      </c>
      <c r="M37" s="88">
        <v>2726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39" t="s">
        <v>36</v>
      </c>
      <c r="C38" s="87" t="s">
        <v>816</v>
      </c>
      <c r="D38" s="88">
        <v>135.5</v>
      </c>
      <c r="E38" s="39" t="s">
        <v>36</v>
      </c>
      <c r="F38" s="39" t="s">
        <v>36</v>
      </c>
      <c r="G38" s="88">
        <v>28</v>
      </c>
      <c r="H38" s="89">
        <v>2</v>
      </c>
      <c r="I38" s="89">
        <f t="shared" si="1"/>
        <v>14</v>
      </c>
      <c r="J38" s="89">
        <v>2</v>
      </c>
      <c r="K38" s="39" t="s">
        <v>36</v>
      </c>
      <c r="L38" s="88">
        <v>3716.15</v>
      </c>
      <c r="M38" s="88">
        <v>702</v>
      </c>
      <c r="N38" s="90">
        <v>44890</v>
      </c>
      <c r="O38" s="91" t="s">
        <v>119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39" t="s">
        <v>36</v>
      </c>
      <c r="C39" s="28" t="s">
        <v>864</v>
      </c>
      <c r="D39" s="39">
        <v>130</v>
      </c>
      <c r="E39" s="39" t="s">
        <v>36</v>
      </c>
      <c r="F39" s="39" t="s">
        <v>36</v>
      </c>
      <c r="G39" s="41">
        <v>26</v>
      </c>
      <c r="H39" s="39">
        <v>1</v>
      </c>
      <c r="I39" s="39">
        <f t="shared" si="1"/>
        <v>26</v>
      </c>
      <c r="J39" s="39">
        <v>1</v>
      </c>
      <c r="K39" s="39" t="s">
        <v>36</v>
      </c>
      <c r="L39" s="41">
        <v>11877.12</v>
      </c>
      <c r="M39" s="41">
        <v>2146</v>
      </c>
      <c r="N39" s="78">
        <v>43525</v>
      </c>
      <c r="O39" s="36" t="s">
        <v>204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39" t="s">
        <v>36</v>
      </c>
      <c r="C40" s="28" t="s">
        <v>797</v>
      </c>
      <c r="D40" s="39">
        <v>126</v>
      </c>
      <c r="E40" s="39" t="s">
        <v>36</v>
      </c>
      <c r="F40" s="39" t="s">
        <v>36</v>
      </c>
      <c r="G40" s="41">
        <v>35</v>
      </c>
      <c r="H40" s="39">
        <v>1</v>
      </c>
      <c r="I40" s="39">
        <f t="shared" si="1"/>
        <v>35</v>
      </c>
      <c r="J40" s="39">
        <v>1</v>
      </c>
      <c r="K40" s="39" t="s">
        <v>36</v>
      </c>
      <c r="L40" s="41">
        <v>7057.33</v>
      </c>
      <c r="M40" s="41">
        <v>1463</v>
      </c>
      <c r="N40" s="78">
        <v>44883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39" t="s">
        <v>36</v>
      </c>
      <c r="C41" s="28" t="s">
        <v>118</v>
      </c>
      <c r="D41" s="41">
        <v>91.7</v>
      </c>
      <c r="E41" s="39" t="s">
        <v>36</v>
      </c>
      <c r="F41" s="39" t="s">
        <v>36</v>
      </c>
      <c r="G41" s="41">
        <v>16</v>
      </c>
      <c r="H41" s="39">
        <v>1</v>
      </c>
      <c r="I41" s="39">
        <f t="shared" si="1"/>
        <v>16</v>
      </c>
      <c r="J41" s="39">
        <v>1</v>
      </c>
      <c r="K41" s="39" t="s">
        <v>36</v>
      </c>
      <c r="L41" s="41">
        <v>25645.48</v>
      </c>
      <c r="M41" s="41">
        <v>4278</v>
      </c>
      <c r="N41" s="37">
        <v>44589</v>
      </c>
      <c r="O41" s="36" t="s">
        <v>119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39" t="s">
        <v>36</v>
      </c>
      <c r="C42" s="28" t="s">
        <v>826</v>
      </c>
      <c r="D42" s="41">
        <v>59.5</v>
      </c>
      <c r="E42" s="39" t="s">
        <v>36</v>
      </c>
      <c r="F42" s="39" t="s">
        <v>36</v>
      </c>
      <c r="G42" s="41">
        <v>11</v>
      </c>
      <c r="H42" s="39">
        <v>20</v>
      </c>
      <c r="I42" s="89">
        <f t="shared" si="1"/>
        <v>0.55000000000000004</v>
      </c>
      <c r="J42" s="39">
        <v>1</v>
      </c>
      <c r="K42" s="39" t="s">
        <v>36</v>
      </c>
      <c r="L42" s="41">
        <v>6374.13</v>
      </c>
      <c r="M42" s="41">
        <v>1227</v>
      </c>
      <c r="N42" s="90">
        <v>44897</v>
      </c>
      <c r="O42" s="91" t="s">
        <v>119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s="97" customFormat="1" ht="25.35" customHeight="1">
      <c r="A43" s="86"/>
      <c r="B43" s="86"/>
      <c r="C43" s="117" t="s">
        <v>174</v>
      </c>
      <c r="D43" s="108">
        <f>SUM(D35:D42)</f>
        <v>485089.68</v>
      </c>
      <c r="E43" s="110">
        <v>137504.29</v>
      </c>
      <c r="F43" s="109">
        <f>(D43-E43)/E43</f>
        <v>2.5278148776303633</v>
      </c>
      <c r="G43" s="108">
        <f>SUM(G35:G42)</f>
        <v>71677</v>
      </c>
      <c r="H43" s="89"/>
      <c r="I43" s="89"/>
      <c r="J43" s="89"/>
      <c r="K43" s="89"/>
      <c r="L43" s="88"/>
      <c r="M43" s="88"/>
      <c r="N43" s="90"/>
      <c r="O43" s="91"/>
      <c r="T43" s="96"/>
      <c r="V43" s="106"/>
      <c r="W43" s="93"/>
    </row>
    <row r="44" spans="1:27" ht="25.35" customHeight="1">
      <c r="T44" s="7"/>
      <c r="V44" s="26"/>
      <c r="W44" s="32"/>
    </row>
    <row r="45" spans="1:27" ht="14.1" customHeight="1">
      <c r="T45" s="7"/>
      <c r="V45" s="26"/>
      <c r="W45" s="32"/>
    </row>
    <row r="56" ht="12" customHeight="1"/>
    <row r="65" spans="19:25">
      <c r="S65" s="7"/>
      <c r="Y65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sheetPr codeName="Sheet75"/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388</v>
      </c>
      <c r="E6" s="4" t="s">
        <v>401</v>
      </c>
      <c r="F6" s="130"/>
      <c r="G6" s="4" t="s">
        <v>388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 ht="19.5">
      <c r="A10" s="127"/>
      <c r="B10" s="127"/>
      <c r="C10" s="130"/>
      <c r="D10" s="75" t="s">
        <v>389</v>
      </c>
      <c r="E10" s="75" t="s">
        <v>402</v>
      </c>
      <c r="F10" s="130"/>
      <c r="G10" s="75" t="s">
        <v>389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sheetPr codeName="Sheet76"/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3.710937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401</v>
      </c>
      <c r="E6" s="4" t="s">
        <v>410</v>
      </c>
      <c r="F6" s="130"/>
      <c r="G6" s="4" t="s">
        <v>401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 ht="19.5">
      <c r="A10" s="127"/>
      <c r="B10" s="127"/>
      <c r="C10" s="130"/>
      <c r="D10" s="75" t="s">
        <v>402</v>
      </c>
      <c r="E10" s="75" t="s">
        <v>411</v>
      </c>
      <c r="F10" s="130"/>
      <c r="G10" s="75" t="s">
        <v>402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sheetPr codeName="Sheet77"/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 ht="19.5">
      <c r="A6" s="127"/>
      <c r="B6" s="127"/>
      <c r="C6" s="130"/>
      <c r="D6" s="4" t="s">
        <v>410</v>
      </c>
      <c r="E6" s="4" t="s">
        <v>416</v>
      </c>
      <c r="F6" s="130"/>
      <c r="G6" s="4" t="s">
        <v>410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 ht="19.5">
      <c r="A10" s="127"/>
      <c r="B10" s="127"/>
      <c r="C10" s="130"/>
      <c r="D10" s="75" t="s">
        <v>411</v>
      </c>
      <c r="E10" s="75" t="s">
        <v>417</v>
      </c>
      <c r="F10" s="130"/>
      <c r="G10" s="75" t="s">
        <v>411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sheetPr codeName="Sheet78"/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416</v>
      </c>
      <c r="E6" s="4" t="s">
        <v>424</v>
      </c>
      <c r="F6" s="130"/>
      <c r="G6" s="4" t="s">
        <v>416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</row>
    <row r="10" spans="1:26">
      <c r="A10" s="127"/>
      <c r="B10" s="127"/>
      <c r="C10" s="130"/>
      <c r="D10" s="75" t="s">
        <v>425</v>
      </c>
      <c r="E10" s="75" t="s">
        <v>426</v>
      </c>
      <c r="F10" s="130"/>
      <c r="G10" s="75" t="s">
        <v>425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sheetPr codeName="Sheet79"/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424</v>
      </c>
      <c r="E6" s="4" t="s">
        <v>438</v>
      </c>
      <c r="F6" s="130"/>
      <c r="G6" s="4" t="s">
        <v>424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426</v>
      </c>
      <c r="E10" s="75" t="s">
        <v>439</v>
      </c>
      <c r="F10" s="130"/>
      <c r="G10" s="75" t="s">
        <v>426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sheetPr codeName="Sheet80"/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438</v>
      </c>
      <c r="E6" s="4" t="s">
        <v>443</v>
      </c>
      <c r="F6" s="130"/>
      <c r="G6" s="4" t="s">
        <v>438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439</v>
      </c>
      <c r="E10" s="75" t="s">
        <v>444</v>
      </c>
      <c r="F10" s="130"/>
      <c r="G10" s="75" t="s">
        <v>439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15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sheetPr codeName="Sheet81"/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443</v>
      </c>
      <c r="E6" s="4" t="s">
        <v>449</v>
      </c>
      <c r="F6" s="130"/>
      <c r="G6" s="4" t="s">
        <v>443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444</v>
      </c>
      <c r="E10" s="75" t="s">
        <v>450</v>
      </c>
      <c r="F10" s="130"/>
      <c r="G10" s="75" t="s">
        <v>444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15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sheetPr codeName="Sheet82"/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449</v>
      </c>
      <c r="E6" s="4" t="s">
        <v>455</v>
      </c>
      <c r="F6" s="130"/>
      <c r="G6" s="4" t="s">
        <v>449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450</v>
      </c>
      <c r="E10" s="75" t="s">
        <v>456</v>
      </c>
      <c r="F10" s="130"/>
      <c r="G10" s="75" t="s">
        <v>450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15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sheetPr codeName="Sheet83"/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455</v>
      </c>
      <c r="E6" s="4" t="s">
        <v>467</v>
      </c>
      <c r="F6" s="130"/>
      <c r="G6" s="4" t="s">
        <v>455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456</v>
      </c>
      <c r="E10" s="75" t="s">
        <v>468</v>
      </c>
      <c r="F10" s="130"/>
      <c r="G10" s="75" t="s">
        <v>456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sheetPr codeName="Sheet84"/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467</v>
      </c>
      <c r="E6" s="4" t="s">
        <v>477</v>
      </c>
      <c r="F6" s="130"/>
      <c r="G6" s="4" t="s">
        <v>467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</row>
    <row r="10" spans="1:26">
      <c r="A10" s="127"/>
      <c r="B10" s="127"/>
      <c r="C10" s="130"/>
      <c r="D10" s="75" t="s">
        <v>468</v>
      </c>
      <c r="E10" s="75" t="s">
        <v>478</v>
      </c>
      <c r="F10" s="130"/>
      <c r="G10" s="75" t="s">
        <v>468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793C-258D-40E2-B881-FA5849D943D3}">
  <sheetPr codeName="Sheet4"/>
  <dimension ref="A1:AA61"/>
  <sheetViews>
    <sheetView topLeftCell="A17" zoomScale="60" zoomScaleNormal="60" workbookViewId="0">
      <selection activeCell="N41" sqref="N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851</v>
      </c>
      <c r="F1" s="2"/>
      <c r="G1" s="2"/>
      <c r="H1" s="2"/>
      <c r="I1" s="2"/>
    </row>
    <row r="2" spans="1:25" ht="19.5" customHeight="1">
      <c r="E2" s="2" t="s">
        <v>852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853</v>
      </c>
      <c r="E6" s="4" t="s">
        <v>843</v>
      </c>
      <c r="F6" s="130"/>
      <c r="G6" s="4" t="s">
        <v>853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861</v>
      </c>
      <c r="E10" s="75" t="s">
        <v>844</v>
      </c>
      <c r="F10" s="130"/>
      <c r="G10" s="4" t="s">
        <v>861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93124.31</v>
      </c>
      <c r="E13" s="88">
        <v>341153.6</v>
      </c>
      <c r="F13" s="98">
        <f>(D13-E13)/E13</f>
        <v>-0.72703113788041518</v>
      </c>
      <c r="G13" s="88">
        <v>12557</v>
      </c>
      <c r="H13" s="89">
        <v>125</v>
      </c>
      <c r="I13" s="89">
        <f>G13/H13</f>
        <v>100.456</v>
      </c>
      <c r="J13" s="89">
        <v>24</v>
      </c>
      <c r="K13" s="89">
        <v>2</v>
      </c>
      <c r="L13" s="88">
        <v>676947.32</v>
      </c>
      <c r="M13" s="88">
        <v>91445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836</v>
      </c>
      <c r="D14" s="88">
        <v>27772.31</v>
      </c>
      <c r="E14" s="89" t="s">
        <v>36</v>
      </c>
      <c r="F14" s="89" t="s">
        <v>36</v>
      </c>
      <c r="G14" s="88">
        <v>5424</v>
      </c>
      <c r="H14" s="89">
        <v>122</v>
      </c>
      <c r="I14" s="89">
        <f>G14/H14</f>
        <v>44.459016393442624</v>
      </c>
      <c r="J14" s="89">
        <v>26</v>
      </c>
      <c r="K14" s="89">
        <v>1</v>
      </c>
      <c r="L14" s="88">
        <v>99483.89</v>
      </c>
      <c r="M14" s="88">
        <v>20126</v>
      </c>
      <c r="N14" s="90" t="s">
        <v>857</v>
      </c>
      <c r="O14" s="91" t="s">
        <v>825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 t="s">
        <v>34</v>
      </c>
      <c r="C15" s="87" t="s">
        <v>855</v>
      </c>
      <c r="D15" s="88">
        <v>6470.11</v>
      </c>
      <c r="E15" s="89" t="s">
        <v>36</v>
      </c>
      <c r="F15" s="89" t="s">
        <v>36</v>
      </c>
      <c r="G15" s="88">
        <v>985</v>
      </c>
      <c r="H15" s="89">
        <v>64</v>
      </c>
      <c r="I15" s="89">
        <f>G15/H15</f>
        <v>15.390625</v>
      </c>
      <c r="J15" s="89">
        <v>16</v>
      </c>
      <c r="K15" s="89">
        <v>1</v>
      </c>
      <c r="L15" s="88">
        <v>22598.81</v>
      </c>
      <c r="M15" s="88">
        <v>3628</v>
      </c>
      <c r="N15" s="90">
        <v>44916</v>
      </c>
      <c r="O15" s="91" t="s">
        <v>39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835</v>
      </c>
      <c r="D16" s="88">
        <v>3046</v>
      </c>
      <c r="E16" s="88">
        <v>15795</v>
      </c>
      <c r="F16" s="98">
        <f>(D16-E16)/E16</f>
        <v>-0.80715416270971829</v>
      </c>
      <c r="G16" s="89">
        <v>827</v>
      </c>
      <c r="H16" s="89" t="s">
        <v>36</v>
      </c>
      <c r="I16" s="89" t="s">
        <v>36</v>
      </c>
      <c r="J16" s="89">
        <v>10</v>
      </c>
      <c r="K16" s="89">
        <v>2</v>
      </c>
      <c r="L16" s="88">
        <v>32534</v>
      </c>
      <c r="M16" s="89">
        <v>7097</v>
      </c>
      <c r="N16" s="90">
        <v>44911</v>
      </c>
      <c r="O16" s="91" t="s">
        <v>65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856</v>
      </c>
      <c r="D17" s="88">
        <v>1704.23</v>
      </c>
      <c r="E17" s="89" t="s">
        <v>36</v>
      </c>
      <c r="F17" s="89" t="s">
        <v>36</v>
      </c>
      <c r="G17" s="88">
        <v>244</v>
      </c>
      <c r="H17" s="89">
        <v>18</v>
      </c>
      <c r="I17" s="89">
        <f t="shared" ref="I17:I25" si="0">G17/H17</f>
        <v>13.555555555555555</v>
      </c>
      <c r="J17" s="89">
        <v>10</v>
      </c>
      <c r="K17" s="89">
        <v>1</v>
      </c>
      <c r="L17" s="88">
        <v>1716.23</v>
      </c>
      <c r="M17" s="88">
        <v>246</v>
      </c>
      <c r="N17" s="90">
        <v>44918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118">
        <v>4</v>
      </c>
      <c r="C18" s="87" t="s">
        <v>753</v>
      </c>
      <c r="D18" s="88">
        <v>1581.73</v>
      </c>
      <c r="E18" s="88">
        <v>10261.31</v>
      </c>
      <c r="F18" s="98">
        <f t="shared" ref="F18:F25" si="1">(D18-E18)/E18</f>
        <v>-0.84585496393735304</v>
      </c>
      <c r="G18" s="88">
        <v>229</v>
      </c>
      <c r="H18" s="89">
        <v>13</v>
      </c>
      <c r="I18" s="89">
        <f t="shared" si="0"/>
        <v>17.615384615384617</v>
      </c>
      <c r="J18" s="89">
        <v>6</v>
      </c>
      <c r="K18" s="89">
        <v>11</v>
      </c>
      <c r="L18" s="88">
        <v>970693.55</v>
      </c>
      <c r="M18" s="88">
        <v>139031</v>
      </c>
      <c r="N18" s="90">
        <v>44848</v>
      </c>
      <c r="O18" s="91" t="s">
        <v>754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5">
      <c r="A19" s="86">
        <v>7</v>
      </c>
      <c r="B19" s="86">
        <v>3</v>
      </c>
      <c r="C19" s="87" t="s">
        <v>815</v>
      </c>
      <c r="D19" s="88">
        <v>800.23</v>
      </c>
      <c r="E19" s="88">
        <v>11381.07</v>
      </c>
      <c r="F19" s="98">
        <f t="shared" si="1"/>
        <v>-0.92968763042490732</v>
      </c>
      <c r="G19" s="88">
        <v>149</v>
      </c>
      <c r="H19" s="89">
        <v>19</v>
      </c>
      <c r="I19" s="89">
        <f t="shared" si="0"/>
        <v>7.8421052631578947</v>
      </c>
      <c r="J19" s="89">
        <v>7</v>
      </c>
      <c r="K19" s="89">
        <v>5</v>
      </c>
      <c r="L19" s="88">
        <v>121891.21</v>
      </c>
      <c r="M19" s="88">
        <v>23434</v>
      </c>
      <c r="N19" s="90">
        <v>44890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5</v>
      </c>
      <c r="C20" s="87" t="s">
        <v>823</v>
      </c>
      <c r="D20" s="88">
        <v>496.34</v>
      </c>
      <c r="E20" s="88">
        <v>4988.51</v>
      </c>
      <c r="F20" s="98">
        <f t="shared" ref="F20" si="2">(D20-E20)/E20</f>
        <v>-0.90050335671372816</v>
      </c>
      <c r="G20" s="88">
        <v>63</v>
      </c>
      <c r="H20" s="89">
        <v>2</v>
      </c>
      <c r="I20" s="89">
        <f t="shared" ref="I20" si="3">G20/H20</f>
        <v>31.5</v>
      </c>
      <c r="J20" s="89">
        <v>2</v>
      </c>
      <c r="K20" s="89">
        <v>4</v>
      </c>
      <c r="L20" s="88">
        <v>56768.14</v>
      </c>
      <c r="M20" s="88">
        <v>8069</v>
      </c>
      <c r="N20" s="90">
        <v>44897</v>
      </c>
      <c r="O20" s="91" t="s">
        <v>48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803</v>
      </c>
      <c r="D21" s="88">
        <v>462.3</v>
      </c>
      <c r="E21" s="88">
        <v>3396.16</v>
      </c>
      <c r="F21" s="98">
        <f t="shared" si="1"/>
        <v>-0.86387567134646182</v>
      </c>
      <c r="G21" s="88">
        <v>67</v>
      </c>
      <c r="H21" s="89">
        <v>2</v>
      </c>
      <c r="I21" s="89">
        <f t="shared" si="0"/>
        <v>33.5</v>
      </c>
      <c r="J21" s="89">
        <v>1</v>
      </c>
      <c r="K21" s="89">
        <v>6</v>
      </c>
      <c r="L21" s="88">
        <v>94530.880000000005</v>
      </c>
      <c r="M21" s="88">
        <v>15226</v>
      </c>
      <c r="N21" s="90">
        <v>44883</v>
      </c>
      <c r="O21" s="91" t="s">
        <v>50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39" t="s">
        <v>36</v>
      </c>
      <c r="C22" s="28" t="s">
        <v>796</v>
      </c>
      <c r="D22" s="41">
        <v>456.29999999999995</v>
      </c>
      <c r="E22" s="39" t="s">
        <v>36</v>
      </c>
      <c r="F22" s="39" t="s">
        <v>36</v>
      </c>
      <c r="G22" s="41">
        <v>84</v>
      </c>
      <c r="H22" s="39">
        <v>10</v>
      </c>
      <c r="I22" s="39">
        <f t="shared" ref="I22" si="4">G22/H22</f>
        <v>8.4</v>
      </c>
      <c r="J22" s="39">
        <v>3</v>
      </c>
      <c r="K22" s="39" t="s">
        <v>36</v>
      </c>
      <c r="L22" s="41">
        <v>4618.4800000000014</v>
      </c>
      <c r="M22" s="41">
        <v>1023</v>
      </c>
      <c r="N22" s="78">
        <v>44883</v>
      </c>
      <c r="O22" s="36" t="s">
        <v>91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135913.85999999999</v>
      </c>
      <c r="E23" s="108">
        <v>400846.37</v>
      </c>
      <c r="F23" s="109">
        <f>(D23-E23)/E23</f>
        <v>-0.66093279078465905</v>
      </c>
      <c r="G23" s="108">
        <f>SUM(G13:G22)</f>
        <v>20629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11</v>
      </c>
      <c r="C25" s="87" t="s">
        <v>849</v>
      </c>
      <c r="D25" s="88">
        <v>423.43</v>
      </c>
      <c r="E25" s="88">
        <v>2950.91</v>
      </c>
      <c r="F25" s="98">
        <f t="shared" si="1"/>
        <v>-0.85650867020681765</v>
      </c>
      <c r="G25" s="88">
        <v>63</v>
      </c>
      <c r="H25" s="89">
        <v>8</v>
      </c>
      <c r="I25" s="89">
        <f t="shared" si="0"/>
        <v>7.875</v>
      </c>
      <c r="J25" s="89">
        <v>4</v>
      </c>
      <c r="K25" s="89">
        <v>2</v>
      </c>
      <c r="L25" s="88">
        <v>4968.72</v>
      </c>
      <c r="M25" s="88">
        <v>953</v>
      </c>
      <c r="N25" s="90">
        <v>44911</v>
      </c>
      <c r="O25" s="91" t="s">
        <v>799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6</v>
      </c>
      <c r="C26" s="87" t="s">
        <v>800</v>
      </c>
      <c r="D26" s="88">
        <v>337.2</v>
      </c>
      <c r="E26" s="88">
        <v>4296.07</v>
      </c>
      <c r="F26" s="98">
        <f>(D26-E26)/E26</f>
        <v>-0.92150965882771929</v>
      </c>
      <c r="G26" s="88">
        <v>51</v>
      </c>
      <c r="H26" s="89">
        <v>5</v>
      </c>
      <c r="I26" s="89">
        <f>G26/H26</f>
        <v>10.199999999999999</v>
      </c>
      <c r="J26" s="89">
        <v>4</v>
      </c>
      <c r="K26" s="89">
        <v>6</v>
      </c>
      <c r="L26" s="88">
        <v>201196.73</v>
      </c>
      <c r="M26" s="88">
        <v>31408</v>
      </c>
      <c r="N26" s="90">
        <v>44883</v>
      </c>
      <c r="O26" s="91" t="s">
        <v>801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9</v>
      </c>
      <c r="C27" s="87" t="s">
        <v>834</v>
      </c>
      <c r="D27" s="88">
        <v>167</v>
      </c>
      <c r="E27" s="88">
        <v>3108</v>
      </c>
      <c r="F27" s="98">
        <f>(D27-E27)/E27</f>
        <v>-0.94626769626769625</v>
      </c>
      <c r="G27" s="89">
        <v>23</v>
      </c>
      <c r="H27" s="89" t="s">
        <v>36</v>
      </c>
      <c r="I27" s="89" t="s">
        <v>36</v>
      </c>
      <c r="J27" s="89">
        <v>3</v>
      </c>
      <c r="K27" s="89">
        <v>3</v>
      </c>
      <c r="L27" s="88">
        <v>16726</v>
      </c>
      <c r="M27" s="89">
        <v>2526</v>
      </c>
      <c r="N27" s="90">
        <v>44904</v>
      </c>
      <c r="O27" s="91" t="s">
        <v>65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791</v>
      </c>
      <c r="D28" s="88">
        <v>159.13999999999999</v>
      </c>
      <c r="E28" s="88">
        <v>1670.16</v>
      </c>
      <c r="F28" s="98">
        <f>(D28-E28)/E28</f>
        <v>-0.90471571585955834</v>
      </c>
      <c r="G28" s="88">
        <v>23</v>
      </c>
      <c r="H28" s="89">
        <v>3</v>
      </c>
      <c r="I28" s="89">
        <f>G28/H28</f>
        <v>7.666666666666667</v>
      </c>
      <c r="J28" s="89">
        <v>1</v>
      </c>
      <c r="K28" s="89">
        <v>7</v>
      </c>
      <c r="L28" s="88">
        <v>261069.71</v>
      </c>
      <c r="M28" s="88">
        <v>36038</v>
      </c>
      <c r="N28" s="90">
        <v>44876</v>
      </c>
      <c r="O28" s="91" t="s">
        <v>50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35" customHeight="1">
      <c r="A29" s="86">
        <v>15</v>
      </c>
      <c r="B29" s="39" t="s">
        <v>36</v>
      </c>
      <c r="C29" s="28" t="s">
        <v>839</v>
      </c>
      <c r="D29" s="39">
        <v>143</v>
      </c>
      <c r="E29" s="39" t="s">
        <v>36</v>
      </c>
      <c r="F29" s="39" t="s">
        <v>36</v>
      </c>
      <c r="G29" s="41">
        <v>26</v>
      </c>
      <c r="H29" s="39">
        <v>1</v>
      </c>
      <c r="I29" s="89">
        <f t="shared" ref="I29" si="5">G29/H29</f>
        <v>26</v>
      </c>
      <c r="J29" s="39">
        <v>1</v>
      </c>
      <c r="K29" s="39" t="s">
        <v>36</v>
      </c>
      <c r="L29" s="41">
        <v>2974.35</v>
      </c>
      <c r="M29" s="41">
        <v>633</v>
      </c>
      <c r="N29" s="90">
        <v>44904</v>
      </c>
      <c r="O29" s="36" t="s">
        <v>91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25</v>
      </c>
      <c r="C30" s="87" t="s">
        <v>750</v>
      </c>
      <c r="D30" s="88">
        <v>95.38</v>
      </c>
      <c r="E30" s="88">
        <v>46.5</v>
      </c>
      <c r="F30" s="98">
        <f>(D30-E30)/E30</f>
        <v>1.0511827956989246</v>
      </c>
      <c r="G30" s="88">
        <v>30</v>
      </c>
      <c r="H30" s="89">
        <v>1</v>
      </c>
      <c r="I30" s="89">
        <f t="shared" ref="I30:I38" si="6">G30/H30</f>
        <v>30</v>
      </c>
      <c r="J30" s="89">
        <v>1</v>
      </c>
      <c r="K30" s="89">
        <v>10</v>
      </c>
      <c r="L30" s="88">
        <v>84032.41</v>
      </c>
      <c r="M30" s="88">
        <v>16946</v>
      </c>
      <c r="N30" s="90">
        <v>44855</v>
      </c>
      <c r="O30" s="91" t="s">
        <v>48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35" t="s">
        <v>34</v>
      </c>
      <c r="C31" s="87" t="s">
        <v>854</v>
      </c>
      <c r="D31" s="88">
        <v>71</v>
      </c>
      <c r="E31" s="39" t="s">
        <v>36</v>
      </c>
      <c r="F31" s="39" t="s">
        <v>36</v>
      </c>
      <c r="G31" s="88">
        <v>12</v>
      </c>
      <c r="H31" s="89">
        <v>3</v>
      </c>
      <c r="I31" s="89">
        <f t="shared" si="6"/>
        <v>4</v>
      </c>
      <c r="J31" s="89">
        <v>3</v>
      </c>
      <c r="K31" s="89">
        <v>1</v>
      </c>
      <c r="L31" s="88">
        <v>71</v>
      </c>
      <c r="M31" s="88">
        <v>12</v>
      </c>
      <c r="N31" s="90">
        <v>44918</v>
      </c>
      <c r="O31" s="91" t="s">
        <v>81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86">
        <v>20</v>
      </c>
      <c r="C32" s="87" t="s">
        <v>680</v>
      </c>
      <c r="D32" s="88">
        <v>65.5</v>
      </c>
      <c r="E32" s="88">
        <v>207</v>
      </c>
      <c r="F32" s="98">
        <f>(D32-E32)/E32</f>
        <v>-0.68357487922705318</v>
      </c>
      <c r="G32" s="88">
        <v>13</v>
      </c>
      <c r="H32" s="89">
        <v>1</v>
      </c>
      <c r="I32" s="89">
        <f t="shared" si="6"/>
        <v>13</v>
      </c>
      <c r="J32" s="89">
        <v>1</v>
      </c>
      <c r="K32" s="89">
        <v>19</v>
      </c>
      <c r="L32" s="88">
        <v>644833.32999999996</v>
      </c>
      <c r="M32" s="88">
        <v>99148</v>
      </c>
      <c r="N32" s="90">
        <v>44792</v>
      </c>
      <c r="O32" s="91" t="s">
        <v>39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86">
        <v>15</v>
      </c>
      <c r="C33" s="87" t="s">
        <v>798</v>
      </c>
      <c r="D33" s="88">
        <v>61.4</v>
      </c>
      <c r="E33" s="88">
        <v>539.41999999999996</v>
      </c>
      <c r="F33" s="98">
        <f>(D33-E33)/E33</f>
        <v>-0.88617403878239598</v>
      </c>
      <c r="G33" s="88">
        <v>9</v>
      </c>
      <c r="H33" s="89">
        <v>1</v>
      </c>
      <c r="I33" s="89">
        <f t="shared" si="6"/>
        <v>9</v>
      </c>
      <c r="J33" s="89">
        <v>1</v>
      </c>
      <c r="K33" s="89">
        <v>6</v>
      </c>
      <c r="L33" s="88">
        <v>20171.560000000001</v>
      </c>
      <c r="M33" s="88">
        <v>3819</v>
      </c>
      <c r="N33" s="90">
        <v>44883</v>
      </c>
      <c r="O33" s="91" t="s">
        <v>799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42" t="s">
        <v>36</v>
      </c>
      <c r="C34" s="28" t="s">
        <v>537</v>
      </c>
      <c r="D34" s="41">
        <v>61.38</v>
      </c>
      <c r="E34" s="39" t="s">
        <v>36</v>
      </c>
      <c r="F34" s="39" t="s">
        <v>36</v>
      </c>
      <c r="G34" s="41">
        <v>20</v>
      </c>
      <c r="H34" s="39">
        <v>1</v>
      </c>
      <c r="I34" s="39">
        <f t="shared" si="6"/>
        <v>20</v>
      </c>
      <c r="J34" s="39">
        <v>1</v>
      </c>
      <c r="K34" s="39" t="s">
        <v>36</v>
      </c>
      <c r="L34" s="41">
        <v>189193.7</v>
      </c>
      <c r="M34" s="41">
        <v>46693</v>
      </c>
      <c r="N34" s="37">
        <v>44659</v>
      </c>
      <c r="O34" s="36" t="s">
        <v>48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137498.29</v>
      </c>
      <c r="E35" s="108">
        <v>410731.76</v>
      </c>
      <c r="F35" s="109">
        <f>(D35-E35)/E35</f>
        <v>-0.66523579768947005</v>
      </c>
      <c r="G35" s="108">
        <f>SUM(G22:G34)</f>
        <v>20983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42" t="s">
        <v>36</v>
      </c>
      <c r="C37" s="28" t="s">
        <v>738</v>
      </c>
      <c r="D37" s="41">
        <v>6</v>
      </c>
      <c r="E37" s="89" t="s">
        <v>36</v>
      </c>
      <c r="F37" s="89" t="s">
        <v>36</v>
      </c>
      <c r="G37" s="41">
        <v>2</v>
      </c>
      <c r="H37" s="39">
        <v>1</v>
      </c>
      <c r="I37" s="39">
        <f t="shared" si="6"/>
        <v>2</v>
      </c>
      <c r="J37" s="39">
        <v>1</v>
      </c>
      <c r="K37" s="39" t="s">
        <v>36</v>
      </c>
      <c r="L37" s="41">
        <v>16657.02</v>
      </c>
      <c r="M37" s="41">
        <v>2661</v>
      </c>
      <c r="N37" s="78">
        <v>44841</v>
      </c>
      <c r="O37" s="36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>
        <v>10</v>
      </c>
      <c r="C38" s="87" t="s">
        <v>774</v>
      </c>
      <c r="D38" s="88">
        <v>0</v>
      </c>
      <c r="E38" s="88">
        <v>3011.15</v>
      </c>
      <c r="F38" s="98">
        <f>(D38-E38)/E38</f>
        <v>-1</v>
      </c>
      <c r="G38" s="88">
        <v>0</v>
      </c>
      <c r="H38" s="89">
        <v>4</v>
      </c>
      <c r="I38" s="89">
        <f t="shared" si="6"/>
        <v>0</v>
      </c>
      <c r="J38" s="89">
        <v>2</v>
      </c>
      <c r="K38" s="89">
        <v>8</v>
      </c>
      <c r="L38" s="88">
        <v>182735.24</v>
      </c>
      <c r="M38" s="88">
        <v>35827</v>
      </c>
      <c r="N38" s="90">
        <v>44869</v>
      </c>
      <c r="O38" s="91" t="s">
        <v>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/>
      <c r="B39" s="86"/>
      <c r="C39" s="117" t="s">
        <v>285</v>
      </c>
      <c r="D39" s="108">
        <f>SUM(D35:D38)</f>
        <v>137504.29</v>
      </c>
      <c r="E39" s="110">
        <v>411019</v>
      </c>
      <c r="F39" s="109">
        <f>(D39-E39)/E39</f>
        <v>-0.66545514927533755</v>
      </c>
      <c r="G39" s="108">
        <f>SUM(G35:G38)</f>
        <v>20985</v>
      </c>
      <c r="H39" s="89"/>
      <c r="I39" s="89"/>
      <c r="J39" s="89"/>
      <c r="K39" s="89"/>
      <c r="L39" s="88"/>
      <c r="M39" s="88"/>
      <c r="N39" s="90"/>
      <c r="O39" s="91"/>
      <c r="T39" s="96"/>
      <c r="V39" s="106"/>
      <c r="W39" s="93"/>
    </row>
    <row r="40" spans="1:27" ht="25.35" customHeight="1">
      <c r="T40" s="7"/>
      <c r="V40" s="26"/>
      <c r="W40" s="32"/>
    </row>
    <row r="41" spans="1:27" ht="14.1" customHeight="1">
      <c r="T41" s="7"/>
      <c r="V41" s="26"/>
      <c r="W41" s="32"/>
    </row>
    <row r="52" spans="19:25" ht="12" customHeight="1"/>
    <row r="61" spans="19:25">
      <c r="S61" s="7"/>
      <c r="Y61" s="7"/>
    </row>
  </sheetData>
  <sortState xmlns:xlrd2="http://schemas.microsoft.com/office/spreadsheetml/2017/richdata2" ref="B13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sheetPr codeName="Sheet85"/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477</v>
      </c>
      <c r="E6" s="4" t="s">
        <v>485</v>
      </c>
      <c r="F6" s="130"/>
      <c r="G6" s="4" t="s">
        <v>477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</row>
    <row r="10" spans="1:26">
      <c r="A10" s="127"/>
      <c r="B10" s="127"/>
      <c r="C10" s="130"/>
      <c r="D10" s="75" t="s">
        <v>478</v>
      </c>
      <c r="E10" s="75" t="s">
        <v>486</v>
      </c>
      <c r="F10" s="130"/>
      <c r="G10" s="75" t="s">
        <v>478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15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sheetPr codeName="Sheet86"/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485</v>
      </c>
      <c r="E6" s="4" t="s">
        <v>499</v>
      </c>
      <c r="F6" s="130"/>
      <c r="G6" s="4" t="s">
        <v>485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</row>
    <row r="10" spans="1:26" ht="19.5">
      <c r="A10" s="127"/>
      <c r="B10" s="127"/>
      <c r="C10" s="130"/>
      <c r="D10" s="75" t="s">
        <v>486</v>
      </c>
      <c r="E10" s="75" t="s">
        <v>500</v>
      </c>
      <c r="F10" s="130"/>
      <c r="G10" s="75" t="s">
        <v>486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15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sheetPr codeName="Sheet87"/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499</v>
      </c>
      <c r="E6" s="4" t="s">
        <v>505</v>
      </c>
      <c r="F6" s="130"/>
      <c r="G6" s="4" t="s">
        <v>499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 ht="19.5">
      <c r="A10" s="127"/>
      <c r="B10" s="127"/>
      <c r="C10" s="130"/>
      <c r="D10" s="75" t="s">
        <v>500</v>
      </c>
      <c r="E10" s="75" t="s">
        <v>506</v>
      </c>
      <c r="F10" s="130"/>
      <c r="G10" s="75" t="s">
        <v>500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sheetPr codeName="Sheet88"/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505</v>
      </c>
      <c r="E6" s="4" t="s">
        <v>513</v>
      </c>
      <c r="F6" s="130"/>
      <c r="G6" s="4" t="s">
        <v>505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</row>
    <row r="10" spans="1:26" ht="19.5">
      <c r="A10" s="127"/>
      <c r="B10" s="127"/>
      <c r="C10" s="130"/>
      <c r="D10" s="75" t="s">
        <v>506</v>
      </c>
      <c r="E10" s="75" t="s">
        <v>514</v>
      </c>
      <c r="F10" s="130"/>
      <c r="G10" s="75" t="s">
        <v>506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9"/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16384" width="8.85546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513</v>
      </c>
      <c r="E6" s="4" t="s">
        <v>521</v>
      </c>
      <c r="F6" s="130"/>
      <c r="G6" s="4" t="s">
        <v>513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3"/>
      <c r="X9" s="32"/>
      <c r="Y9" s="32"/>
    </row>
    <row r="10" spans="1:26" ht="19.5">
      <c r="A10" s="127"/>
      <c r="B10" s="127"/>
      <c r="C10" s="130"/>
      <c r="D10" s="75" t="s">
        <v>514</v>
      </c>
      <c r="E10" s="75" t="s">
        <v>522</v>
      </c>
      <c r="F10" s="130"/>
      <c r="G10" s="75" t="s">
        <v>514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3"/>
      <c r="X10" s="32"/>
      <c r="Y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0"/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521</v>
      </c>
      <c r="E6" s="4" t="s">
        <v>529</v>
      </c>
      <c r="F6" s="130"/>
      <c r="G6" s="4" t="s">
        <v>521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</row>
    <row r="10" spans="1:26" ht="19.5">
      <c r="A10" s="127"/>
      <c r="B10" s="127"/>
      <c r="C10" s="130"/>
      <c r="D10" s="75" t="s">
        <v>522</v>
      </c>
      <c r="E10" s="75" t="s">
        <v>530</v>
      </c>
      <c r="F10" s="130"/>
      <c r="G10" s="75" t="s">
        <v>522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95</vt:i4>
      </vt:variant>
    </vt:vector>
  </HeadingPairs>
  <TitlesOfParts>
    <vt:vector size="95" baseType="lpstr">
      <vt:lpstr>02.17-02.19</vt:lpstr>
      <vt:lpstr>02.10-02.12</vt:lpstr>
      <vt:lpstr>02.03-02.05</vt:lpstr>
      <vt:lpstr>01.27-01-29</vt:lpstr>
      <vt:lpstr>01.20-01.22</vt:lpstr>
      <vt:lpstr>01.13-01.15</vt:lpstr>
      <vt:lpstr>01.06-01.08</vt:lpstr>
      <vt:lpstr>12.30-01.01</vt:lpstr>
      <vt:lpstr>12.23-12.25</vt:lpstr>
      <vt:lpstr>12.16-12.18</vt:lpstr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2023-02-27T14:27:41Z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